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галузь" sheetId="1" r:id="rId1"/>
    <sheet name="статті" sheetId="2" r:id="rId2"/>
  </sheets>
  <calcPr calcId="124519" refMode="R1C1"/>
</workbook>
</file>

<file path=xl/calcChain.xml><?xml version="1.0" encoding="utf-8"?>
<calcChain xmlns="http://schemas.openxmlformats.org/spreadsheetml/2006/main">
  <c r="I556" i="2"/>
  <c r="H556"/>
  <c r="G556"/>
  <c r="F556"/>
  <c r="I555"/>
  <c r="I554"/>
  <c r="I552"/>
  <c r="I551"/>
  <c r="I550"/>
  <c r="I549"/>
  <c r="I548"/>
  <c r="I547"/>
  <c r="I546"/>
  <c r="I545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H508"/>
  <c r="G508"/>
  <c r="I508" s="1"/>
  <c r="F508"/>
  <c r="I507"/>
  <c r="I506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0"/>
  <c r="I399"/>
  <c r="I398"/>
  <c r="I397"/>
  <c r="I396"/>
  <c r="I395"/>
  <c r="I394"/>
  <c r="I393"/>
  <c r="I392"/>
  <c r="I391"/>
  <c r="I390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G360"/>
  <c r="I360" s="1"/>
  <c r="F360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28"/>
  <c r="I327"/>
  <c r="I326"/>
  <c r="I325"/>
  <c r="I324"/>
  <c r="I323"/>
  <c r="I322"/>
  <c r="I321"/>
  <c r="I320"/>
  <c r="I319"/>
  <c r="I318"/>
  <c r="I317"/>
  <c r="I316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6"/>
  <c r="I35"/>
  <c r="I32"/>
  <c r="I31"/>
  <c r="I30"/>
  <c r="I29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H7"/>
  <c r="G7"/>
  <c r="F7"/>
  <c r="H111" i="1"/>
  <c r="I111" s="1"/>
  <c r="G111"/>
  <c r="F111"/>
  <c r="I110"/>
  <c r="I109"/>
  <c r="H109"/>
  <c r="G109"/>
  <c r="F109"/>
  <c r="I108"/>
  <c r="I107"/>
  <c r="I106"/>
  <c r="I105"/>
  <c r="I104"/>
  <c r="I103"/>
  <c r="I102"/>
  <c r="I101"/>
  <c r="I100"/>
  <c r="H100"/>
  <c r="G100"/>
  <c r="F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G65"/>
  <c r="I65" s="1"/>
  <c r="F65"/>
  <c r="I64"/>
  <c r="G63"/>
  <c r="I63" s="1"/>
  <c r="F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H12"/>
  <c r="G12"/>
  <c r="F12"/>
  <c r="I11"/>
  <c r="I10"/>
  <c r="I9"/>
  <c r="I8"/>
  <c r="I7"/>
  <c r="H6"/>
  <c r="G6"/>
  <c r="F6"/>
  <c r="I6" l="1"/>
  <c r="I12"/>
</calcChain>
</file>

<file path=xl/sharedStrings.xml><?xml version="1.0" encoding="utf-8"?>
<sst xmlns="http://schemas.openxmlformats.org/spreadsheetml/2006/main" count="672" uniqueCount="88">
  <si>
    <t>Щомісячна інформація про використання коштів  бюджету  Миколаївської міської територіальної громади у 2021 році (за винятком надання та поверення кредитів та без видатків, що здійснюються за рахунок власних надходжень бюджетних установ ) станом на 01.07.2021</t>
  </si>
  <si>
    <t>грн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</si>
  <si>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</si>
  <si>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</si>
  <si>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</si>
  <si>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</si>
  <si>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</si>
  <si>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</si>
  <si>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</si>
  <si>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</si>
  <si>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</si>
  <si>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</si>
  <si>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</si>
  <si>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</si>
  <si>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</si>
  <si>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</si>
  <si>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</si>
  <si>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</si>
  <si>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</si>
  <si>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</si>
  <si>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</si>
  <si>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</si>
  <si>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</si>
  <si>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</si>
  <si>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</si>
  <si>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</si>
  <si>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</si>
  <si>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</si>
  <si>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</si>
  <si>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</si>
  <si>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</si>
  <si>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</si>
  <si>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</si>
  <si>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</si>
  <si>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</si>
  <si>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</si>
  <si>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</si>
  <si>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</si>
  <si>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</si>
  <si>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</si>
  <si>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</si>
  <si>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</si>
  <si>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</si>
  <si>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</si>
  <si>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</si>
  <si>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</si>
  <si>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</si>
  <si>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</si>
  <si>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</si>
  <si>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</si>
  <si>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</si>
  <si>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</si>
  <si>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</si>
  <si>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</si>
  <si>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</si>
  <si>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</si>
  <si>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</si>
  <si>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</si>
  <si>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</si>
  <si>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</si>
  <si>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</si>
  <si>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</si>
  <si>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</si>
  <si>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</si>
  <si>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</si>
  <si>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</si>
  <si>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</si>
  <si>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</si>
  <si>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</si>
  <si>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</si>
  <si>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</si>
  <si>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</si>
  <si>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</si>
  <si>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</si>
  <si>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</si>
  <si>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</si>
  <si>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</si>
  <si>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3240 Капітальні трансферти населенню</t>
  </si>
  <si>
    <t>2281 Дослідження і розробки, окремі заходи розвитку по реалізації державних (регіональних) програм</t>
  </si>
  <si>
    <t>3122 Капітальне будівництво (придбання) інших об'єктів</t>
  </si>
  <si>
    <t>3131 Капітальний ремонт житлового фонду (приміщень)</t>
  </si>
  <si>
    <t>3140 Реконструкція та реставрація</t>
  </si>
  <si>
    <t>3142 Реконструкція та реставрація інших об'єктів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</si>
  <si>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</si>
  <si>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</si>
  <si>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</si>
  <si>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</si>
  <si>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9000 Нерозподілені видатки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</si>
</sst>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right"/>
    </xf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Alignment="1">
      <alignment horizontal="left" vertical="top"/>
    </xf>
    <xf numFmtId="4" fontId="3" fillId="0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vertical="top" wrapText="1" indent="4"/>
    </xf>
    <xf numFmtId="0" fontId="4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left" vertical="top" wrapText="1" indent="6"/>
    </xf>
    <xf numFmtId="0" fontId="4" fillId="0" borderId="1" xfId="0" applyNumberFormat="1" applyFont="1" applyFill="1" applyBorder="1" applyAlignment="1">
      <alignment horizontal="left" vertical="top" wrapText="1" indent="2"/>
    </xf>
    <xf numFmtId="0" fontId="3" fillId="0" borderId="1" xfId="0" applyNumberFormat="1" applyFont="1" applyFill="1" applyBorder="1" applyAlignment="1">
      <alignment horizontal="left" vertical="top" wrapText="1" indent="6"/>
    </xf>
    <xf numFmtId="0" fontId="4" fillId="0" borderId="1" xfId="0" applyNumberFormat="1" applyFont="1" applyFill="1" applyBorder="1" applyAlignment="1">
      <alignment horizontal="left" vertical="top" wrapText="1" indent="8"/>
    </xf>
    <xf numFmtId="0" fontId="3" fillId="0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Fill="1" applyBorder="1" applyAlignment="1">
      <alignment horizontal="left" vertical="top" wrapText="1" indent="2"/>
    </xf>
    <xf numFmtId="0" fontId="3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tabSelected="1" workbookViewId="0">
      <selection activeCell="A2" sqref="A2:I2"/>
    </sheetView>
  </sheetViews>
  <sheetFormatPr defaultRowHeight="15"/>
  <cols>
    <col min="1" max="5" width="9.140625" style="1"/>
    <col min="6" max="6" width="16.85546875" style="1" customWidth="1"/>
    <col min="7" max="7" width="16.7109375" style="1" customWidth="1"/>
    <col min="8" max="8" width="16.5703125" style="1" customWidth="1"/>
    <col min="9" max="9" width="13" style="1" customWidth="1"/>
    <col min="10" max="16384" width="9.140625" style="2"/>
  </cols>
  <sheetData>
    <row r="1" spans="1:9" s="1" customFormat="1"/>
    <row r="2" spans="1:9" ht="48.75" customHeight="1">
      <c r="A2" s="35" t="s">
        <v>0</v>
      </c>
      <c r="B2" s="35"/>
      <c r="C2" s="35"/>
      <c r="D2" s="35"/>
      <c r="E2" s="35"/>
      <c r="F2" s="35"/>
      <c r="G2" s="35"/>
      <c r="H2" s="35"/>
      <c r="I2" s="35"/>
    </row>
    <row r="3" spans="1:9" s="1" customFormat="1">
      <c r="I3" s="3" t="s">
        <v>1</v>
      </c>
    </row>
    <row r="4" spans="1:9">
      <c r="A4" s="19" t="s">
        <v>2</v>
      </c>
      <c r="B4" s="19"/>
      <c r="C4" s="19"/>
      <c r="D4" s="19"/>
      <c r="E4" s="19"/>
      <c r="F4" s="20" t="s">
        <v>3</v>
      </c>
      <c r="G4" s="20" t="s">
        <v>4</v>
      </c>
      <c r="H4" s="20" t="s">
        <v>5</v>
      </c>
      <c r="I4" s="20" t="s">
        <v>6</v>
      </c>
    </row>
    <row r="5" spans="1:9" ht="51.75" customHeight="1">
      <c r="A5" s="19" t="s">
        <v>7</v>
      </c>
      <c r="B5" s="19"/>
      <c r="C5" s="19"/>
      <c r="D5" s="19"/>
      <c r="E5" s="19"/>
      <c r="F5" s="21"/>
      <c r="G5" s="21"/>
      <c r="H5" s="21"/>
      <c r="I5" s="21"/>
    </row>
    <row r="6" spans="1:9">
      <c r="A6" s="16" t="s">
        <v>8</v>
      </c>
      <c r="B6" s="16"/>
      <c r="C6" s="16"/>
      <c r="D6" s="16"/>
      <c r="E6" s="16"/>
      <c r="F6" s="4">
        <f>485227238-20872436</f>
        <v>464354802</v>
      </c>
      <c r="G6" s="4">
        <f>171647569-5134000</f>
        <v>166513569</v>
      </c>
      <c r="H6" s="4">
        <f>139745120.77-6305467</f>
        <v>133439653.77000001</v>
      </c>
      <c r="I6" s="5">
        <f>SUM(H6)/G6*100</f>
        <v>80.137405360640614</v>
      </c>
    </row>
    <row r="7" spans="1:9">
      <c r="A7" s="18" t="s">
        <v>9</v>
      </c>
      <c r="B7" s="18"/>
      <c r="C7" s="18"/>
      <c r="D7" s="18"/>
      <c r="E7" s="18"/>
      <c r="F7" s="4">
        <v>85555694</v>
      </c>
      <c r="G7" s="4">
        <v>40710957</v>
      </c>
      <c r="H7" s="4">
        <v>37303491.770000003</v>
      </c>
      <c r="I7" s="5">
        <f t="shared" ref="I7:I70" si="0">SUM(H7)/G7*100</f>
        <v>91.63010284921576</v>
      </c>
    </row>
    <row r="8" spans="1:9">
      <c r="A8" s="18" t="s">
        <v>10</v>
      </c>
      <c r="B8" s="18"/>
      <c r="C8" s="18"/>
      <c r="D8" s="18"/>
      <c r="E8" s="18"/>
      <c r="F8" s="4">
        <v>20833118</v>
      </c>
      <c r="G8" s="4">
        <v>11524884</v>
      </c>
      <c r="H8" s="4">
        <v>7144693.5899999999</v>
      </c>
      <c r="I8" s="5">
        <f t="shared" si="0"/>
        <v>61.993626920670089</v>
      </c>
    </row>
    <row r="9" spans="1:9">
      <c r="A9" s="18" t="s">
        <v>11</v>
      </c>
      <c r="B9" s="18"/>
      <c r="C9" s="18"/>
      <c r="D9" s="18"/>
      <c r="E9" s="18"/>
      <c r="F9" s="4">
        <v>461390</v>
      </c>
      <c r="G9" s="4">
        <v>144390</v>
      </c>
      <c r="H9" s="4">
        <v>113477.75</v>
      </c>
      <c r="I9" s="5">
        <f t="shared" si="0"/>
        <v>78.591142045848045</v>
      </c>
    </row>
    <row r="10" spans="1:9">
      <c r="A10" s="18" t="s">
        <v>12</v>
      </c>
      <c r="B10" s="18"/>
      <c r="C10" s="18"/>
      <c r="D10" s="18"/>
      <c r="E10" s="18"/>
      <c r="F10" s="4">
        <v>2108800</v>
      </c>
      <c r="G10" s="4">
        <v>762876</v>
      </c>
      <c r="H10" s="4">
        <v>454425.98</v>
      </c>
      <c r="I10" s="5">
        <f t="shared" si="0"/>
        <v>59.567476234669847</v>
      </c>
    </row>
    <row r="11" spans="1:9">
      <c r="A11" s="18" t="s">
        <v>13</v>
      </c>
      <c r="B11" s="18"/>
      <c r="C11" s="18"/>
      <c r="D11" s="18"/>
      <c r="E11" s="18"/>
      <c r="F11" s="4">
        <v>344922800</v>
      </c>
      <c r="G11" s="4">
        <v>113330462</v>
      </c>
      <c r="H11" s="4">
        <v>88423564.680000007</v>
      </c>
      <c r="I11" s="5">
        <f t="shared" si="0"/>
        <v>78.022769094508774</v>
      </c>
    </row>
    <row r="12" spans="1:9">
      <c r="A12" s="18" t="s">
        <v>14</v>
      </c>
      <c r="B12" s="18"/>
      <c r="C12" s="18"/>
      <c r="D12" s="18"/>
      <c r="E12" s="18"/>
      <c r="F12" s="4">
        <f>20995436-20872436</f>
        <v>123000</v>
      </c>
      <c r="G12" s="4">
        <f>5174000-5134000</f>
        <v>40000</v>
      </c>
      <c r="H12" s="4">
        <f>6305467-6305467</f>
        <v>0</v>
      </c>
      <c r="I12" s="5">
        <f t="shared" si="0"/>
        <v>0</v>
      </c>
    </row>
    <row r="13" spans="1:9">
      <c r="A13" s="18" t="s">
        <v>15</v>
      </c>
      <c r="B13" s="18"/>
      <c r="C13" s="18"/>
      <c r="D13" s="18"/>
      <c r="E13" s="18"/>
      <c r="F13" s="4">
        <v>10350000</v>
      </c>
      <c r="G13" s="6"/>
      <c r="H13" s="6"/>
      <c r="I13" s="5" t="e">
        <f t="shared" si="0"/>
        <v>#DIV/0!</v>
      </c>
    </row>
    <row r="14" spans="1:9">
      <c r="A14" s="16" t="s">
        <v>16</v>
      </c>
      <c r="B14" s="16"/>
      <c r="C14" s="16"/>
      <c r="D14" s="16"/>
      <c r="E14" s="16"/>
      <c r="F14" s="4">
        <v>1946618464.3599999</v>
      </c>
      <c r="G14" s="4">
        <v>1053971807</v>
      </c>
      <c r="H14" s="4">
        <v>1010653655.66</v>
      </c>
      <c r="I14" s="5">
        <f t="shared" si="0"/>
        <v>95.89000853226807</v>
      </c>
    </row>
    <row r="15" spans="1:9">
      <c r="A15" s="18" t="s">
        <v>9</v>
      </c>
      <c r="B15" s="18"/>
      <c r="C15" s="18"/>
      <c r="D15" s="18"/>
      <c r="E15" s="18"/>
      <c r="F15" s="4">
        <v>6643200</v>
      </c>
      <c r="G15" s="4">
        <v>3207962</v>
      </c>
      <c r="H15" s="4">
        <v>3133121.85</v>
      </c>
      <c r="I15" s="5">
        <f t="shared" si="0"/>
        <v>97.667049983759156</v>
      </c>
    </row>
    <row r="16" spans="1:9">
      <c r="A16" s="18" t="s">
        <v>17</v>
      </c>
      <c r="B16" s="18"/>
      <c r="C16" s="18"/>
      <c r="D16" s="18"/>
      <c r="E16" s="18"/>
      <c r="F16" s="4">
        <v>1916551370.3599999</v>
      </c>
      <c r="G16" s="4">
        <v>1040473013</v>
      </c>
      <c r="H16" s="4">
        <v>1001681413.4299999</v>
      </c>
      <c r="I16" s="5">
        <f t="shared" si="0"/>
        <v>96.271734193455714</v>
      </c>
    </row>
    <row r="17" spans="1:9">
      <c r="A17" s="18" t="s">
        <v>10</v>
      </c>
      <c r="B17" s="18"/>
      <c r="C17" s="18"/>
      <c r="D17" s="18"/>
      <c r="E17" s="18"/>
      <c r="F17" s="4">
        <v>6575400</v>
      </c>
      <c r="G17" s="4">
        <v>3178110</v>
      </c>
      <c r="H17" s="4">
        <v>1972400</v>
      </c>
      <c r="I17" s="5">
        <f t="shared" si="0"/>
        <v>62.062043164018867</v>
      </c>
    </row>
    <row r="18" spans="1:9">
      <c r="A18" s="18" t="s">
        <v>11</v>
      </c>
      <c r="B18" s="18"/>
      <c r="C18" s="18"/>
      <c r="D18" s="18"/>
      <c r="E18" s="18"/>
      <c r="F18" s="4">
        <v>3825668</v>
      </c>
      <c r="G18" s="4">
        <v>1728594</v>
      </c>
      <c r="H18" s="4">
        <v>1539165.51</v>
      </c>
      <c r="I18" s="5">
        <f t="shared" si="0"/>
        <v>89.041470119646377</v>
      </c>
    </row>
    <row r="19" spans="1:9">
      <c r="A19" s="18" t="s">
        <v>13</v>
      </c>
      <c r="B19" s="18"/>
      <c r="C19" s="18"/>
      <c r="D19" s="18"/>
      <c r="E19" s="18"/>
      <c r="F19" s="4">
        <v>13022826</v>
      </c>
      <c r="G19" s="4">
        <v>5384128</v>
      </c>
      <c r="H19" s="4">
        <v>2327554.87</v>
      </c>
      <c r="I19" s="5">
        <f t="shared" si="0"/>
        <v>43.229931940696801</v>
      </c>
    </row>
    <row r="20" spans="1:9">
      <c r="A20" s="16" t="s">
        <v>18</v>
      </c>
      <c r="B20" s="16"/>
      <c r="C20" s="16"/>
      <c r="D20" s="16"/>
      <c r="E20" s="16"/>
      <c r="F20" s="4">
        <v>131640740.76000001</v>
      </c>
      <c r="G20" s="4">
        <v>72325256</v>
      </c>
      <c r="H20" s="4">
        <v>65746048.030000001</v>
      </c>
      <c r="I20" s="5">
        <f t="shared" si="0"/>
        <v>90.903304967216442</v>
      </c>
    </row>
    <row r="21" spans="1:9">
      <c r="A21" s="18" t="s">
        <v>9</v>
      </c>
      <c r="B21" s="18"/>
      <c r="C21" s="18"/>
      <c r="D21" s="18"/>
      <c r="E21" s="18"/>
      <c r="F21" s="4">
        <v>4894400</v>
      </c>
      <c r="G21" s="4">
        <v>2436122</v>
      </c>
      <c r="H21" s="4">
        <v>2336418.77</v>
      </c>
      <c r="I21" s="5">
        <f t="shared" si="0"/>
        <v>95.907297335683523</v>
      </c>
    </row>
    <row r="22" spans="1:9">
      <c r="A22" s="18" t="s">
        <v>19</v>
      </c>
      <c r="B22" s="18"/>
      <c r="C22" s="18"/>
      <c r="D22" s="18"/>
      <c r="E22" s="18"/>
      <c r="F22" s="4">
        <v>117443400</v>
      </c>
      <c r="G22" s="4">
        <v>62709134</v>
      </c>
      <c r="H22" s="4">
        <v>58108629.259999998</v>
      </c>
      <c r="I22" s="5">
        <f t="shared" si="0"/>
        <v>92.66374059638585</v>
      </c>
    </row>
    <row r="23" spans="1:9">
      <c r="A23" s="18" t="s">
        <v>13</v>
      </c>
      <c r="B23" s="18"/>
      <c r="C23" s="18"/>
      <c r="D23" s="18"/>
      <c r="E23" s="18"/>
      <c r="F23" s="4">
        <v>3802940.76</v>
      </c>
      <c r="G23" s="4">
        <v>1680000</v>
      </c>
      <c r="H23" s="6"/>
      <c r="I23" s="5">
        <f t="shared" si="0"/>
        <v>0</v>
      </c>
    </row>
    <row r="24" spans="1:9">
      <c r="A24" s="18" t="s">
        <v>14</v>
      </c>
      <c r="B24" s="18"/>
      <c r="C24" s="18"/>
      <c r="D24" s="18"/>
      <c r="E24" s="18"/>
      <c r="F24" s="4">
        <v>5500000</v>
      </c>
      <c r="G24" s="4">
        <v>5500000</v>
      </c>
      <c r="H24" s="4">
        <v>5301000</v>
      </c>
      <c r="I24" s="5">
        <f t="shared" si="0"/>
        <v>96.381818181818176</v>
      </c>
    </row>
    <row r="25" spans="1:9">
      <c r="A25" s="16" t="s">
        <v>20</v>
      </c>
      <c r="B25" s="16"/>
      <c r="C25" s="16"/>
      <c r="D25" s="16"/>
      <c r="E25" s="16"/>
      <c r="F25" s="4">
        <v>215481177</v>
      </c>
      <c r="G25" s="4">
        <v>102778716.89</v>
      </c>
      <c r="H25" s="4">
        <v>94315051.769999996</v>
      </c>
      <c r="I25" s="5">
        <f t="shared" si="0"/>
        <v>91.765157830236063</v>
      </c>
    </row>
    <row r="26" spans="1:9">
      <c r="A26" s="18" t="s">
        <v>9</v>
      </c>
      <c r="B26" s="18"/>
      <c r="C26" s="18"/>
      <c r="D26" s="18"/>
      <c r="E26" s="18"/>
      <c r="F26" s="4">
        <v>60620200</v>
      </c>
      <c r="G26" s="4">
        <v>32121463</v>
      </c>
      <c r="H26" s="4">
        <v>31824377.199999999</v>
      </c>
      <c r="I26" s="5">
        <f t="shared" si="0"/>
        <v>99.075117468964592</v>
      </c>
    </row>
    <row r="27" spans="1:9">
      <c r="A27" s="18" t="s">
        <v>10</v>
      </c>
      <c r="B27" s="18"/>
      <c r="C27" s="18"/>
      <c r="D27" s="18"/>
      <c r="E27" s="18"/>
      <c r="F27" s="4">
        <v>154860977</v>
      </c>
      <c r="G27" s="4">
        <v>70657253.890000001</v>
      </c>
      <c r="H27" s="4">
        <v>62490674.57</v>
      </c>
      <c r="I27" s="5">
        <f t="shared" si="0"/>
        <v>88.441980305781726</v>
      </c>
    </row>
    <row r="28" spans="1:9">
      <c r="A28" s="16" t="s">
        <v>21</v>
      </c>
      <c r="B28" s="16"/>
      <c r="C28" s="16"/>
      <c r="D28" s="16"/>
      <c r="E28" s="16"/>
      <c r="F28" s="4">
        <v>223183321</v>
      </c>
      <c r="G28" s="4">
        <v>112308891</v>
      </c>
      <c r="H28" s="4">
        <v>109925811.45</v>
      </c>
      <c r="I28" s="5">
        <f t="shared" si="0"/>
        <v>97.878102500362147</v>
      </c>
    </row>
    <row r="29" spans="1:9">
      <c r="A29" s="18" t="s">
        <v>9</v>
      </c>
      <c r="B29" s="18"/>
      <c r="C29" s="18"/>
      <c r="D29" s="18"/>
      <c r="E29" s="18"/>
      <c r="F29" s="4">
        <v>3573600</v>
      </c>
      <c r="G29" s="4">
        <v>1703663</v>
      </c>
      <c r="H29" s="4">
        <v>1631093.86</v>
      </c>
      <c r="I29" s="5">
        <f t="shared" si="0"/>
        <v>95.740405232725024</v>
      </c>
    </row>
    <row r="30" spans="1:9">
      <c r="A30" s="18" t="s">
        <v>17</v>
      </c>
      <c r="B30" s="18"/>
      <c r="C30" s="18"/>
      <c r="D30" s="18"/>
      <c r="E30" s="18"/>
      <c r="F30" s="4">
        <v>74755729</v>
      </c>
      <c r="G30" s="4">
        <v>43346404</v>
      </c>
      <c r="H30" s="4">
        <v>43170024.07</v>
      </c>
      <c r="I30" s="5">
        <f t="shared" si="0"/>
        <v>99.593092128242063</v>
      </c>
    </row>
    <row r="31" spans="1:9">
      <c r="A31" s="18" t="s">
        <v>11</v>
      </c>
      <c r="B31" s="18"/>
      <c r="C31" s="18"/>
      <c r="D31" s="18"/>
      <c r="E31" s="18"/>
      <c r="F31" s="4">
        <v>140842029</v>
      </c>
      <c r="G31" s="4">
        <v>66681067</v>
      </c>
      <c r="H31" s="4">
        <v>65124693.520000003</v>
      </c>
      <c r="I31" s="5">
        <f t="shared" si="0"/>
        <v>97.665943947777563</v>
      </c>
    </row>
    <row r="32" spans="1:9">
      <c r="A32" s="18" t="s">
        <v>13</v>
      </c>
      <c r="B32" s="18"/>
      <c r="C32" s="18"/>
      <c r="D32" s="18"/>
      <c r="E32" s="18"/>
      <c r="F32" s="4">
        <v>4011963</v>
      </c>
      <c r="G32" s="4">
        <v>577757</v>
      </c>
      <c r="H32" s="6"/>
      <c r="I32" s="5">
        <f t="shared" si="0"/>
        <v>0</v>
      </c>
    </row>
    <row r="33" spans="1:9">
      <c r="A33" s="16" t="s">
        <v>22</v>
      </c>
      <c r="B33" s="16"/>
      <c r="C33" s="16"/>
      <c r="D33" s="16"/>
      <c r="E33" s="16"/>
      <c r="F33" s="4">
        <v>172443086</v>
      </c>
      <c r="G33" s="4">
        <v>80549863</v>
      </c>
      <c r="H33" s="4">
        <v>78347617.780000001</v>
      </c>
      <c r="I33" s="5">
        <f t="shared" si="0"/>
        <v>97.26598514512682</v>
      </c>
    </row>
    <row r="34" spans="1:9">
      <c r="A34" s="18" t="s">
        <v>9</v>
      </c>
      <c r="B34" s="18"/>
      <c r="C34" s="18"/>
      <c r="D34" s="18"/>
      <c r="E34" s="18"/>
      <c r="F34" s="4">
        <v>2507600</v>
      </c>
      <c r="G34" s="4">
        <v>1267018</v>
      </c>
      <c r="H34" s="4">
        <v>1238359.23</v>
      </c>
      <c r="I34" s="5">
        <f t="shared" si="0"/>
        <v>97.738092907914492</v>
      </c>
    </row>
    <row r="35" spans="1:9">
      <c r="A35" s="18" t="s">
        <v>23</v>
      </c>
      <c r="B35" s="18"/>
      <c r="C35" s="18"/>
      <c r="D35" s="18"/>
      <c r="E35" s="18"/>
      <c r="F35" s="4">
        <v>169935486</v>
      </c>
      <c r="G35" s="4">
        <v>79282845</v>
      </c>
      <c r="H35" s="4">
        <v>77109258.549999997</v>
      </c>
      <c r="I35" s="5">
        <f t="shared" si="0"/>
        <v>97.258440397793493</v>
      </c>
    </row>
    <row r="36" spans="1:9">
      <c r="A36" s="16" t="s">
        <v>24</v>
      </c>
      <c r="B36" s="16"/>
      <c r="C36" s="16"/>
      <c r="D36" s="16"/>
      <c r="E36" s="16"/>
      <c r="F36" s="4">
        <v>505326519.39999998</v>
      </c>
      <c r="G36" s="4">
        <v>207996344.40000001</v>
      </c>
      <c r="H36" s="4">
        <v>132630635.45999999</v>
      </c>
      <c r="I36" s="5">
        <f t="shared" si="0"/>
        <v>63.765849271339405</v>
      </c>
    </row>
    <row r="37" spans="1:9">
      <c r="A37" s="18" t="s">
        <v>9</v>
      </c>
      <c r="B37" s="18"/>
      <c r="C37" s="18"/>
      <c r="D37" s="18"/>
      <c r="E37" s="18"/>
      <c r="F37" s="4">
        <v>26829500</v>
      </c>
      <c r="G37" s="4">
        <v>13199103</v>
      </c>
      <c r="H37" s="4">
        <v>13065184.460000001</v>
      </c>
      <c r="I37" s="5">
        <f t="shared" si="0"/>
        <v>98.985396659151775</v>
      </c>
    </row>
    <row r="38" spans="1:9">
      <c r="A38" s="18" t="s">
        <v>12</v>
      </c>
      <c r="B38" s="18"/>
      <c r="C38" s="18"/>
      <c r="D38" s="18"/>
      <c r="E38" s="18"/>
      <c r="F38" s="4">
        <v>334783073</v>
      </c>
      <c r="G38" s="4">
        <v>135784867</v>
      </c>
      <c r="H38" s="4">
        <v>96130656.060000002</v>
      </c>
      <c r="I38" s="5">
        <f t="shared" si="0"/>
        <v>70.796295775728822</v>
      </c>
    </row>
    <row r="39" spans="1:9">
      <c r="A39" s="18" t="s">
        <v>13</v>
      </c>
      <c r="B39" s="18"/>
      <c r="C39" s="18"/>
      <c r="D39" s="18"/>
      <c r="E39" s="18"/>
      <c r="F39" s="4">
        <v>142770680.40000001</v>
      </c>
      <c r="G39" s="4">
        <v>58557874.399999999</v>
      </c>
      <c r="H39" s="4">
        <v>23419194.940000001</v>
      </c>
      <c r="I39" s="5">
        <f t="shared" si="0"/>
        <v>39.993246305402096</v>
      </c>
    </row>
    <row r="40" spans="1:9">
      <c r="A40" s="18" t="s">
        <v>14</v>
      </c>
      <c r="B40" s="18"/>
      <c r="C40" s="18"/>
      <c r="D40" s="18"/>
      <c r="E40" s="18"/>
      <c r="F40" s="4">
        <v>943266</v>
      </c>
      <c r="G40" s="4">
        <v>454500</v>
      </c>
      <c r="H40" s="4">
        <v>15600</v>
      </c>
      <c r="I40" s="5">
        <f t="shared" si="0"/>
        <v>3.4323432343234326</v>
      </c>
    </row>
    <row r="41" spans="1:9">
      <c r="A41" s="16" t="s">
        <v>25</v>
      </c>
      <c r="B41" s="16"/>
      <c r="C41" s="16"/>
      <c r="D41" s="16"/>
      <c r="E41" s="16"/>
      <c r="F41" s="4">
        <v>104735500</v>
      </c>
      <c r="G41" s="4">
        <v>32904124</v>
      </c>
      <c r="H41" s="4">
        <v>4809525.8099999996</v>
      </c>
      <c r="I41" s="5">
        <f t="shared" si="0"/>
        <v>14.616787275661858</v>
      </c>
    </row>
    <row r="42" spans="1:9">
      <c r="A42" s="18" t="s">
        <v>9</v>
      </c>
      <c r="B42" s="18"/>
      <c r="C42" s="18"/>
      <c r="D42" s="18"/>
      <c r="E42" s="18"/>
      <c r="F42" s="4">
        <v>7235500</v>
      </c>
      <c r="G42" s="4">
        <v>3470398</v>
      </c>
      <c r="H42" s="4">
        <v>3322958.1</v>
      </c>
      <c r="I42" s="5">
        <f t="shared" si="0"/>
        <v>95.751498819443768</v>
      </c>
    </row>
    <row r="43" spans="1:9">
      <c r="A43" s="18" t="s">
        <v>13</v>
      </c>
      <c r="B43" s="18"/>
      <c r="C43" s="18"/>
      <c r="D43" s="18"/>
      <c r="E43" s="18"/>
      <c r="F43" s="4">
        <v>97500000</v>
      </c>
      <c r="G43" s="4">
        <v>29433726</v>
      </c>
      <c r="H43" s="4">
        <v>1486567.71</v>
      </c>
      <c r="I43" s="5">
        <f t="shared" si="0"/>
        <v>5.0505590423720053</v>
      </c>
    </row>
    <row r="44" spans="1:9">
      <c r="A44" s="16" t="s">
        <v>26</v>
      </c>
      <c r="B44" s="16"/>
      <c r="C44" s="16"/>
      <c r="D44" s="16"/>
      <c r="E44" s="16"/>
      <c r="F44" s="4">
        <v>121252174.98</v>
      </c>
      <c r="G44" s="4">
        <v>35768237</v>
      </c>
      <c r="H44" s="4">
        <v>15632135.93</v>
      </c>
      <c r="I44" s="5">
        <f t="shared" si="0"/>
        <v>43.703959828939851</v>
      </c>
    </row>
    <row r="45" spans="1:9">
      <c r="A45" s="18" t="s">
        <v>9</v>
      </c>
      <c r="B45" s="18"/>
      <c r="C45" s="18"/>
      <c r="D45" s="18"/>
      <c r="E45" s="18"/>
      <c r="F45" s="4">
        <v>6071500</v>
      </c>
      <c r="G45" s="4">
        <v>2892766</v>
      </c>
      <c r="H45" s="4">
        <v>2619298.81</v>
      </c>
      <c r="I45" s="5">
        <f t="shared" si="0"/>
        <v>90.546515342063614</v>
      </c>
    </row>
    <row r="46" spans="1:9">
      <c r="A46" s="18" t="s">
        <v>13</v>
      </c>
      <c r="B46" s="18"/>
      <c r="C46" s="18"/>
      <c r="D46" s="18"/>
      <c r="E46" s="18"/>
      <c r="F46" s="4">
        <v>115180674.98</v>
      </c>
      <c r="G46" s="4">
        <v>32875471</v>
      </c>
      <c r="H46" s="4">
        <v>13012837.119999999</v>
      </c>
      <c r="I46" s="5">
        <f t="shared" si="0"/>
        <v>39.582207415370561</v>
      </c>
    </row>
    <row r="47" spans="1:9">
      <c r="A47" s="16" t="s">
        <v>27</v>
      </c>
      <c r="B47" s="16"/>
      <c r="C47" s="16"/>
      <c r="D47" s="16"/>
      <c r="E47" s="16"/>
      <c r="F47" s="4">
        <v>15348700</v>
      </c>
      <c r="G47" s="4">
        <v>5968292</v>
      </c>
      <c r="H47" s="4">
        <v>4181737.7</v>
      </c>
      <c r="I47" s="5">
        <f t="shared" si="0"/>
        <v>70.065903276850392</v>
      </c>
    </row>
    <row r="48" spans="1:9">
      <c r="A48" s="18" t="s">
        <v>9</v>
      </c>
      <c r="B48" s="18"/>
      <c r="C48" s="18"/>
      <c r="D48" s="18"/>
      <c r="E48" s="18"/>
      <c r="F48" s="4">
        <v>9064915</v>
      </c>
      <c r="G48" s="4">
        <v>4319329</v>
      </c>
      <c r="H48" s="4">
        <v>4061738.7</v>
      </c>
      <c r="I48" s="5">
        <f t="shared" si="0"/>
        <v>94.03633527337233</v>
      </c>
    </row>
    <row r="49" spans="1:9">
      <c r="A49" s="18" t="s">
        <v>13</v>
      </c>
      <c r="B49" s="18"/>
      <c r="C49" s="18"/>
      <c r="D49" s="18"/>
      <c r="E49" s="18"/>
      <c r="F49" s="4">
        <v>6283785</v>
      </c>
      <c r="G49" s="4">
        <v>1648963</v>
      </c>
      <c r="H49" s="4">
        <v>119999</v>
      </c>
      <c r="I49" s="5">
        <f t="shared" si="0"/>
        <v>7.2772403019352154</v>
      </c>
    </row>
    <row r="50" spans="1:9">
      <c r="A50" s="16" t="s">
        <v>28</v>
      </c>
      <c r="B50" s="16"/>
      <c r="C50" s="16"/>
      <c r="D50" s="16"/>
      <c r="E50" s="16"/>
      <c r="F50" s="4">
        <v>5598017</v>
      </c>
      <c r="G50" s="4">
        <v>2577098</v>
      </c>
      <c r="H50" s="4">
        <v>2500051.56</v>
      </c>
      <c r="I50" s="5">
        <f t="shared" si="0"/>
        <v>97.010341089085472</v>
      </c>
    </row>
    <row r="51" spans="1:9">
      <c r="A51" s="18" t="s">
        <v>9</v>
      </c>
      <c r="B51" s="18"/>
      <c r="C51" s="18"/>
      <c r="D51" s="18"/>
      <c r="E51" s="18"/>
      <c r="F51" s="4">
        <v>5598017</v>
      </c>
      <c r="G51" s="4">
        <v>2577098</v>
      </c>
      <c r="H51" s="4">
        <v>2500051.56</v>
      </c>
      <c r="I51" s="5">
        <f t="shared" si="0"/>
        <v>97.010341089085472</v>
      </c>
    </row>
    <row r="52" spans="1:9">
      <c r="A52" s="16" t="s">
        <v>29</v>
      </c>
      <c r="B52" s="16"/>
      <c r="C52" s="16"/>
      <c r="D52" s="16"/>
      <c r="E52" s="16"/>
      <c r="F52" s="4">
        <v>20322087</v>
      </c>
      <c r="G52" s="4">
        <v>10312846</v>
      </c>
      <c r="H52" s="4">
        <v>5399153.2599999998</v>
      </c>
      <c r="I52" s="5">
        <f t="shared" si="0"/>
        <v>52.353669006596235</v>
      </c>
    </row>
    <row r="53" spans="1:9">
      <c r="A53" s="18" t="s">
        <v>9</v>
      </c>
      <c r="B53" s="18"/>
      <c r="C53" s="18"/>
      <c r="D53" s="18"/>
      <c r="E53" s="18"/>
      <c r="F53" s="4">
        <v>7064100</v>
      </c>
      <c r="G53" s="4">
        <v>3670319</v>
      </c>
      <c r="H53" s="4">
        <v>3480257.8</v>
      </c>
      <c r="I53" s="5">
        <f t="shared" si="0"/>
        <v>94.821670813899274</v>
      </c>
    </row>
    <row r="54" spans="1:9">
      <c r="A54" s="18" t="s">
        <v>14</v>
      </c>
      <c r="B54" s="18"/>
      <c r="C54" s="18"/>
      <c r="D54" s="18"/>
      <c r="E54" s="18"/>
      <c r="F54" s="4">
        <v>13257987</v>
      </c>
      <c r="G54" s="4">
        <v>6642527</v>
      </c>
      <c r="H54" s="4">
        <v>1918895.46</v>
      </c>
      <c r="I54" s="5">
        <f t="shared" si="0"/>
        <v>28.888034026809372</v>
      </c>
    </row>
    <row r="55" spans="1:9">
      <c r="A55" s="16" t="s">
        <v>30</v>
      </c>
      <c r="B55" s="16"/>
      <c r="C55" s="16"/>
      <c r="D55" s="16"/>
      <c r="E55" s="16"/>
      <c r="F55" s="4">
        <v>6661200</v>
      </c>
      <c r="G55" s="4">
        <v>3108114</v>
      </c>
      <c r="H55" s="4">
        <v>2697221.3</v>
      </c>
      <c r="I55" s="5">
        <f t="shared" si="0"/>
        <v>86.779999060523522</v>
      </c>
    </row>
    <row r="56" spans="1:9">
      <c r="A56" s="18" t="s">
        <v>9</v>
      </c>
      <c r="B56" s="18"/>
      <c r="C56" s="18"/>
      <c r="D56" s="18"/>
      <c r="E56" s="18"/>
      <c r="F56" s="4">
        <v>6361200</v>
      </c>
      <c r="G56" s="4">
        <v>2808114</v>
      </c>
      <c r="H56" s="4">
        <v>2697221.3</v>
      </c>
      <c r="I56" s="5">
        <f t="shared" si="0"/>
        <v>96.050990095131468</v>
      </c>
    </row>
    <row r="57" spans="1:9">
      <c r="A57" s="18" t="s">
        <v>13</v>
      </c>
      <c r="B57" s="18"/>
      <c r="C57" s="18"/>
      <c r="D57" s="18"/>
      <c r="E57" s="18"/>
      <c r="F57" s="4">
        <v>300000</v>
      </c>
      <c r="G57" s="4">
        <v>300000</v>
      </c>
      <c r="H57" s="6"/>
      <c r="I57" s="5">
        <f t="shared" si="0"/>
        <v>0</v>
      </c>
    </row>
    <row r="58" spans="1:9">
      <c r="A58" s="16" t="s">
        <v>31</v>
      </c>
      <c r="B58" s="16"/>
      <c r="C58" s="16"/>
      <c r="D58" s="16"/>
      <c r="E58" s="16"/>
      <c r="F58" s="4">
        <v>26814100</v>
      </c>
      <c r="G58" s="4">
        <v>12672415</v>
      </c>
      <c r="H58" s="4">
        <v>11618384.42</v>
      </c>
      <c r="I58" s="5">
        <f t="shared" si="0"/>
        <v>91.682480569015453</v>
      </c>
    </row>
    <row r="59" spans="1:9">
      <c r="A59" s="18" t="s">
        <v>9</v>
      </c>
      <c r="B59" s="18"/>
      <c r="C59" s="18"/>
      <c r="D59" s="18"/>
      <c r="E59" s="18"/>
      <c r="F59" s="4">
        <v>26814100</v>
      </c>
      <c r="G59" s="4">
        <v>12672415</v>
      </c>
      <c r="H59" s="4">
        <v>11618384.42</v>
      </c>
      <c r="I59" s="5">
        <f t="shared" si="0"/>
        <v>91.682480569015453</v>
      </c>
    </row>
    <row r="60" spans="1:9">
      <c r="A60" s="16" t="s">
        <v>32</v>
      </c>
      <c r="B60" s="16"/>
      <c r="C60" s="16"/>
      <c r="D60" s="16"/>
      <c r="E60" s="16"/>
      <c r="F60" s="4">
        <v>11623000</v>
      </c>
      <c r="G60" s="4">
        <v>5009908</v>
      </c>
      <c r="H60" s="4">
        <v>4909594.87</v>
      </c>
      <c r="I60" s="5">
        <f t="shared" si="0"/>
        <v>97.997705147479749</v>
      </c>
    </row>
    <row r="61" spans="1:9">
      <c r="A61" s="18" t="s">
        <v>9</v>
      </c>
      <c r="B61" s="18"/>
      <c r="C61" s="18"/>
      <c r="D61" s="18"/>
      <c r="E61" s="18"/>
      <c r="F61" s="4">
        <v>9888600</v>
      </c>
      <c r="G61" s="4">
        <v>4909058</v>
      </c>
      <c r="H61" s="4">
        <v>4885594.87</v>
      </c>
      <c r="I61" s="5">
        <f t="shared" si="0"/>
        <v>99.522044147777436</v>
      </c>
    </row>
    <row r="62" spans="1:9">
      <c r="A62" s="18" t="s">
        <v>13</v>
      </c>
      <c r="B62" s="18"/>
      <c r="C62" s="18"/>
      <c r="D62" s="18"/>
      <c r="E62" s="18"/>
      <c r="F62" s="4">
        <v>1734400</v>
      </c>
      <c r="G62" s="4">
        <v>100850</v>
      </c>
      <c r="H62" s="4">
        <v>24000</v>
      </c>
      <c r="I62" s="5">
        <f t="shared" si="0"/>
        <v>23.797719385225584</v>
      </c>
    </row>
    <row r="63" spans="1:9">
      <c r="A63" s="16" t="s">
        <v>33</v>
      </c>
      <c r="B63" s="16"/>
      <c r="C63" s="16"/>
      <c r="D63" s="16"/>
      <c r="E63" s="16"/>
      <c r="F63" s="4">
        <f>158321875-13671525</f>
        <v>144650350</v>
      </c>
      <c r="G63" s="4">
        <f>71626618-2463790</f>
        <v>69162828</v>
      </c>
      <c r="H63" s="4">
        <v>61153499.659999996</v>
      </c>
      <c r="I63" s="5">
        <f t="shared" si="0"/>
        <v>88.419605485189237</v>
      </c>
    </row>
    <row r="64" spans="1:9">
      <c r="A64" s="18" t="s">
        <v>9</v>
      </c>
      <c r="B64" s="18"/>
      <c r="C64" s="18"/>
      <c r="D64" s="18"/>
      <c r="E64" s="18"/>
      <c r="F64" s="4">
        <v>17226800</v>
      </c>
      <c r="G64" s="4">
        <v>9192868</v>
      </c>
      <c r="H64" s="4">
        <v>7031099.6600000001</v>
      </c>
      <c r="I64" s="5">
        <f t="shared" si="0"/>
        <v>76.484288254764451</v>
      </c>
    </row>
    <row r="65" spans="1:9">
      <c r="A65" s="18" t="s">
        <v>14</v>
      </c>
      <c r="B65" s="18"/>
      <c r="C65" s="18"/>
      <c r="D65" s="18"/>
      <c r="E65" s="18"/>
      <c r="F65" s="4">
        <f>32849975-13671525</f>
        <v>19178450</v>
      </c>
      <c r="G65" s="4">
        <f>8311350-2463790</f>
        <v>5847560</v>
      </c>
      <c r="H65" s="6"/>
      <c r="I65" s="5">
        <f t="shared" si="0"/>
        <v>0</v>
      </c>
    </row>
    <row r="66" spans="1:9">
      <c r="A66" s="18" t="s">
        <v>15</v>
      </c>
      <c r="B66" s="18"/>
      <c r="C66" s="18"/>
      <c r="D66" s="18"/>
      <c r="E66" s="18"/>
      <c r="F66" s="4">
        <v>108245100</v>
      </c>
      <c r="G66" s="4">
        <v>54122400</v>
      </c>
      <c r="H66" s="4">
        <v>54122400</v>
      </c>
      <c r="I66" s="5">
        <f t="shared" si="0"/>
        <v>100</v>
      </c>
    </row>
    <row r="67" spans="1:9">
      <c r="A67" s="16" t="s">
        <v>34</v>
      </c>
      <c r="B67" s="16"/>
      <c r="C67" s="16"/>
      <c r="D67" s="16"/>
      <c r="E67" s="16"/>
      <c r="F67" s="4">
        <v>11752322</v>
      </c>
      <c r="G67" s="4">
        <v>5422959</v>
      </c>
      <c r="H67" s="4">
        <v>4406084.29</v>
      </c>
      <c r="I67" s="5">
        <f t="shared" si="0"/>
        <v>81.248711081901973</v>
      </c>
    </row>
    <row r="68" spans="1:9">
      <c r="A68" s="18" t="s">
        <v>9</v>
      </c>
      <c r="B68" s="18"/>
      <c r="C68" s="18"/>
      <c r="D68" s="18"/>
      <c r="E68" s="18"/>
      <c r="F68" s="4">
        <v>10372228</v>
      </c>
      <c r="G68" s="4">
        <v>4765767</v>
      </c>
      <c r="H68" s="4">
        <v>4080497.69</v>
      </c>
      <c r="I68" s="5">
        <f t="shared" si="0"/>
        <v>85.621006859966087</v>
      </c>
    </row>
    <row r="69" spans="1:9">
      <c r="A69" s="18" t="s">
        <v>12</v>
      </c>
      <c r="B69" s="18"/>
      <c r="C69" s="18"/>
      <c r="D69" s="18"/>
      <c r="E69" s="18"/>
      <c r="F69" s="4">
        <v>1198022</v>
      </c>
      <c r="G69" s="4">
        <v>574120</v>
      </c>
      <c r="H69" s="4">
        <v>325586.59999999998</v>
      </c>
      <c r="I69" s="5">
        <f t="shared" si="0"/>
        <v>56.710548317424923</v>
      </c>
    </row>
    <row r="70" spans="1:9">
      <c r="A70" s="18" t="s">
        <v>13</v>
      </c>
      <c r="B70" s="18"/>
      <c r="C70" s="18"/>
      <c r="D70" s="18"/>
      <c r="E70" s="18"/>
      <c r="F70" s="4">
        <v>182072</v>
      </c>
      <c r="G70" s="4">
        <v>83072</v>
      </c>
      <c r="H70" s="6"/>
      <c r="I70" s="5">
        <f t="shared" si="0"/>
        <v>0</v>
      </c>
    </row>
    <row r="71" spans="1:9">
      <c r="A71" s="16" t="s">
        <v>35</v>
      </c>
      <c r="B71" s="16"/>
      <c r="C71" s="16"/>
      <c r="D71" s="16"/>
      <c r="E71" s="16"/>
      <c r="F71" s="4">
        <v>65019884</v>
      </c>
      <c r="G71" s="4">
        <v>28313250</v>
      </c>
      <c r="H71" s="4">
        <v>17906620.75</v>
      </c>
      <c r="I71" s="5">
        <f t="shared" ref="I71:I111" si="1">SUM(H71)/G71*100</f>
        <v>63.244667249432688</v>
      </c>
    </row>
    <row r="72" spans="1:9">
      <c r="A72" s="18" t="s">
        <v>9</v>
      </c>
      <c r="B72" s="18"/>
      <c r="C72" s="18"/>
      <c r="D72" s="18"/>
      <c r="E72" s="18"/>
      <c r="F72" s="4">
        <v>17577700</v>
      </c>
      <c r="G72" s="4">
        <v>9100561</v>
      </c>
      <c r="H72" s="4">
        <v>8215295.3300000001</v>
      </c>
      <c r="I72" s="5">
        <f t="shared" si="1"/>
        <v>90.272405514341372</v>
      </c>
    </row>
    <row r="73" spans="1:9">
      <c r="A73" s="18" t="s">
        <v>10</v>
      </c>
      <c r="B73" s="18"/>
      <c r="C73" s="18"/>
      <c r="D73" s="18"/>
      <c r="E73" s="18"/>
      <c r="F73" s="4">
        <v>735240</v>
      </c>
      <c r="G73" s="4">
        <v>448618</v>
      </c>
      <c r="H73" s="4">
        <v>107581.68</v>
      </c>
      <c r="I73" s="5">
        <f t="shared" si="1"/>
        <v>23.980687355389215</v>
      </c>
    </row>
    <row r="74" spans="1:9">
      <c r="A74" s="18" t="s">
        <v>11</v>
      </c>
      <c r="B74" s="18"/>
      <c r="C74" s="18"/>
      <c r="D74" s="18"/>
      <c r="E74" s="18"/>
      <c r="F74" s="4">
        <v>115470</v>
      </c>
      <c r="G74" s="4">
        <v>26970</v>
      </c>
      <c r="H74" s="4">
        <v>26758</v>
      </c>
      <c r="I74" s="5">
        <f t="shared" si="1"/>
        <v>99.213941416388579</v>
      </c>
    </row>
    <row r="75" spans="1:9">
      <c r="A75" s="18" t="s">
        <v>23</v>
      </c>
      <c r="B75" s="18"/>
      <c r="C75" s="18"/>
      <c r="D75" s="18"/>
      <c r="E75" s="18"/>
      <c r="F75" s="4">
        <v>1604474</v>
      </c>
      <c r="G75" s="4">
        <v>795537</v>
      </c>
      <c r="H75" s="4">
        <v>347892.75</v>
      </c>
      <c r="I75" s="5">
        <f t="shared" si="1"/>
        <v>43.73055558698087</v>
      </c>
    </row>
    <row r="76" spans="1:9">
      <c r="A76" s="18" t="s">
        <v>12</v>
      </c>
      <c r="B76" s="18"/>
      <c r="C76" s="18"/>
      <c r="D76" s="18"/>
      <c r="E76" s="18"/>
      <c r="F76" s="4">
        <v>37149000</v>
      </c>
      <c r="G76" s="4">
        <v>15365114</v>
      </c>
      <c r="H76" s="4">
        <v>8857197.8900000006</v>
      </c>
      <c r="I76" s="5">
        <f t="shared" si="1"/>
        <v>57.644856328433356</v>
      </c>
    </row>
    <row r="77" spans="1:9">
      <c r="A77" s="18" t="s">
        <v>13</v>
      </c>
      <c r="B77" s="18"/>
      <c r="C77" s="18"/>
      <c r="D77" s="18"/>
      <c r="E77" s="18"/>
      <c r="F77" s="4">
        <v>6800000</v>
      </c>
      <c r="G77" s="4">
        <v>1950000</v>
      </c>
      <c r="H77" s="4">
        <v>24157.9</v>
      </c>
      <c r="I77" s="5">
        <f t="shared" si="1"/>
        <v>1.2388666666666668</v>
      </c>
    </row>
    <row r="78" spans="1:9">
      <c r="A78" s="18" t="s">
        <v>14</v>
      </c>
      <c r="B78" s="18"/>
      <c r="C78" s="18"/>
      <c r="D78" s="18"/>
      <c r="E78" s="18"/>
      <c r="F78" s="4">
        <v>1038000</v>
      </c>
      <c r="G78" s="4">
        <v>626450</v>
      </c>
      <c r="H78" s="4">
        <v>327737.2</v>
      </c>
      <c r="I78" s="5">
        <f t="shared" si="1"/>
        <v>52.316577540106955</v>
      </c>
    </row>
    <row r="79" spans="1:9">
      <c r="A79" s="16" t="s">
        <v>36</v>
      </c>
      <c r="B79" s="16"/>
      <c r="C79" s="16"/>
      <c r="D79" s="16"/>
      <c r="E79" s="16"/>
      <c r="F79" s="4">
        <v>59270809</v>
      </c>
      <c r="G79" s="4">
        <v>20431202</v>
      </c>
      <c r="H79" s="4">
        <v>13341050.33</v>
      </c>
      <c r="I79" s="5">
        <f t="shared" si="1"/>
        <v>65.297432476072629</v>
      </c>
    </row>
    <row r="80" spans="1:9">
      <c r="A80" s="18" t="s">
        <v>9</v>
      </c>
      <c r="B80" s="18"/>
      <c r="C80" s="18"/>
      <c r="D80" s="18"/>
      <c r="E80" s="18"/>
      <c r="F80" s="4">
        <v>14177518</v>
      </c>
      <c r="G80" s="4">
        <v>6603870</v>
      </c>
      <c r="H80" s="4">
        <v>6302644.0700000003</v>
      </c>
      <c r="I80" s="5">
        <f t="shared" si="1"/>
        <v>95.438645370063313</v>
      </c>
    </row>
    <row r="81" spans="1:9">
      <c r="A81" s="18" t="s">
        <v>10</v>
      </c>
      <c r="B81" s="18"/>
      <c r="C81" s="18"/>
      <c r="D81" s="18"/>
      <c r="E81" s="18"/>
      <c r="F81" s="4">
        <v>441922</v>
      </c>
      <c r="G81" s="4">
        <v>184503</v>
      </c>
      <c r="H81" s="4">
        <v>116316.6</v>
      </c>
      <c r="I81" s="5">
        <f t="shared" si="1"/>
        <v>63.043202549552049</v>
      </c>
    </row>
    <row r="82" spans="1:9">
      <c r="A82" s="18" t="s">
        <v>11</v>
      </c>
      <c r="B82" s="18"/>
      <c r="C82" s="18"/>
      <c r="D82" s="18"/>
      <c r="E82" s="18"/>
      <c r="F82" s="4">
        <v>85470</v>
      </c>
      <c r="G82" s="4">
        <v>13500</v>
      </c>
      <c r="H82" s="4">
        <v>4500</v>
      </c>
      <c r="I82" s="5">
        <f t="shared" si="1"/>
        <v>33.333333333333329</v>
      </c>
    </row>
    <row r="83" spans="1:9">
      <c r="A83" s="18" t="s">
        <v>12</v>
      </c>
      <c r="B83" s="18"/>
      <c r="C83" s="18"/>
      <c r="D83" s="18"/>
      <c r="E83" s="18"/>
      <c r="F83" s="4">
        <v>27457399</v>
      </c>
      <c r="G83" s="4">
        <v>13093899</v>
      </c>
      <c r="H83" s="4">
        <v>6653360.4500000002</v>
      </c>
      <c r="I83" s="5">
        <f t="shared" si="1"/>
        <v>50.812675811841835</v>
      </c>
    </row>
    <row r="84" spans="1:9">
      <c r="A84" s="18" t="s">
        <v>13</v>
      </c>
      <c r="B84" s="18"/>
      <c r="C84" s="18"/>
      <c r="D84" s="18"/>
      <c r="E84" s="18"/>
      <c r="F84" s="4">
        <v>16522500</v>
      </c>
      <c r="G84" s="4">
        <v>200000</v>
      </c>
      <c r="H84" s="4">
        <v>18300</v>
      </c>
      <c r="I84" s="5">
        <f t="shared" si="1"/>
        <v>9.15</v>
      </c>
    </row>
    <row r="85" spans="1:9">
      <c r="A85" s="18" t="s">
        <v>14</v>
      </c>
      <c r="B85" s="18"/>
      <c r="C85" s="18"/>
      <c r="D85" s="18"/>
      <c r="E85" s="18"/>
      <c r="F85" s="4">
        <v>586000</v>
      </c>
      <c r="G85" s="4">
        <v>335430</v>
      </c>
      <c r="H85" s="4">
        <v>245929.21</v>
      </c>
      <c r="I85" s="5">
        <f t="shared" si="1"/>
        <v>73.317595325403204</v>
      </c>
    </row>
    <row r="86" spans="1:9">
      <c r="A86" s="16" t="s">
        <v>37</v>
      </c>
      <c r="B86" s="16"/>
      <c r="C86" s="16"/>
      <c r="D86" s="16"/>
      <c r="E86" s="16"/>
      <c r="F86" s="4">
        <v>57931249</v>
      </c>
      <c r="G86" s="4">
        <v>20874581</v>
      </c>
      <c r="H86" s="4">
        <v>15129110.99</v>
      </c>
      <c r="I86" s="5">
        <f t="shared" si="1"/>
        <v>72.476237918260495</v>
      </c>
    </row>
    <row r="87" spans="1:9">
      <c r="A87" s="18" t="s">
        <v>9</v>
      </c>
      <c r="B87" s="18"/>
      <c r="C87" s="18"/>
      <c r="D87" s="18"/>
      <c r="E87" s="18"/>
      <c r="F87" s="4">
        <v>17846537</v>
      </c>
      <c r="G87" s="4">
        <v>8398148</v>
      </c>
      <c r="H87" s="4">
        <v>8035127.5099999998</v>
      </c>
      <c r="I87" s="5">
        <f t="shared" si="1"/>
        <v>95.677374463988969</v>
      </c>
    </row>
    <row r="88" spans="1:9">
      <c r="A88" s="18" t="s">
        <v>10</v>
      </c>
      <c r="B88" s="18"/>
      <c r="C88" s="18"/>
      <c r="D88" s="18"/>
      <c r="E88" s="18"/>
      <c r="F88" s="4">
        <v>425643</v>
      </c>
      <c r="G88" s="4">
        <v>171265</v>
      </c>
      <c r="H88" s="4">
        <v>111821.8</v>
      </c>
      <c r="I88" s="5">
        <f t="shared" si="1"/>
        <v>65.291682480366688</v>
      </c>
    </row>
    <row r="89" spans="1:9">
      <c r="A89" s="18" t="s">
        <v>11</v>
      </c>
      <c r="B89" s="18"/>
      <c r="C89" s="18"/>
      <c r="D89" s="18"/>
      <c r="E89" s="18"/>
      <c r="F89" s="4">
        <v>185470</v>
      </c>
      <c r="G89" s="4">
        <v>41900</v>
      </c>
      <c r="H89" s="4">
        <v>11375</v>
      </c>
      <c r="I89" s="5">
        <f t="shared" si="1"/>
        <v>27.147971360381863</v>
      </c>
    </row>
    <row r="90" spans="1:9">
      <c r="A90" s="18" t="s">
        <v>12</v>
      </c>
      <c r="B90" s="18"/>
      <c r="C90" s="18"/>
      <c r="D90" s="18"/>
      <c r="E90" s="18"/>
      <c r="F90" s="4">
        <v>36300322</v>
      </c>
      <c r="G90" s="4">
        <v>10644333</v>
      </c>
      <c r="H90" s="4">
        <v>6386425.7000000002</v>
      </c>
      <c r="I90" s="5">
        <f t="shared" si="1"/>
        <v>59.998364387886028</v>
      </c>
    </row>
    <row r="91" spans="1:9">
      <c r="A91" s="18" t="s">
        <v>13</v>
      </c>
      <c r="B91" s="18"/>
      <c r="C91" s="18"/>
      <c r="D91" s="18"/>
      <c r="E91" s="18"/>
      <c r="F91" s="4">
        <v>2199677</v>
      </c>
      <c r="G91" s="4">
        <v>982337</v>
      </c>
      <c r="H91" s="4">
        <v>443161.48</v>
      </c>
      <c r="I91" s="5">
        <f t="shared" si="1"/>
        <v>45.112978539951158</v>
      </c>
    </row>
    <row r="92" spans="1:9">
      <c r="A92" s="18" t="s">
        <v>14</v>
      </c>
      <c r="B92" s="18"/>
      <c r="C92" s="18"/>
      <c r="D92" s="18"/>
      <c r="E92" s="18"/>
      <c r="F92" s="4">
        <v>973600</v>
      </c>
      <c r="G92" s="4">
        <v>636598</v>
      </c>
      <c r="H92" s="4">
        <v>141199.5</v>
      </c>
      <c r="I92" s="5">
        <f t="shared" si="1"/>
        <v>22.180324160616276</v>
      </c>
    </row>
    <row r="93" spans="1:9">
      <c r="A93" s="16" t="s">
        <v>38</v>
      </c>
      <c r="B93" s="16"/>
      <c r="C93" s="16"/>
      <c r="D93" s="16"/>
      <c r="E93" s="16"/>
      <c r="F93" s="4">
        <v>81579725.819999993</v>
      </c>
      <c r="G93" s="4">
        <v>24963538</v>
      </c>
      <c r="H93" s="4">
        <v>18266826.280000001</v>
      </c>
      <c r="I93" s="5">
        <f t="shared" si="1"/>
        <v>73.174027976322904</v>
      </c>
    </row>
    <row r="94" spans="1:9">
      <c r="A94" s="18" t="s">
        <v>9</v>
      </c>
      <c r="B94" s="18"/>
      <c r="C94" s="18"/>
      <c r="D94" s="18"/>
      <c r="E94" s="18"/>
      <c r="F94" s="4">
        <v>18543800</v>
      </c>
      <c r="G94" s="4">
        <v>9624364</v>
      </c>
      <c r="H94" s="4">
        <v>8574363.5899999999</v>
      </c>
      <c r="I94" s="5">
        <f t="shared" si="1"/>
        <v>89.090183933192876</v>
      </c>
    </row>
    <row r="95" spans="1:9">
      <c r="A95" s="18" t="s">
        <v>10</v>
      </c>
      <c r="B95" s="18"/>
      <c r="C95" s="18"/>
      <c r="D95" s="18"/>
      <c r="E95" s="18"/>
      <c r="F95" s="4">
        <v>489920</v>
      </c>
      <c r="G95" s="4">
        <v>184864</v>
      </c>
      <c r="H95" s="4">
        <v>150464</v>
      </c>
      <c r="I95" s="5">
        <f t="shared" si="1"/>
        <v>81.391725809243553</v>
      </c>
    </row>
    <row r="96" spans="1:9">
      <c r="A96" s="18" t="s">
        <v>11</v>
      </c>
      <c r="B96" s="18"/>
      <c r="C96" s="18"/>
      <c r="D96" s="18"/>
      <c r="E96" s="18"/>
      <c r="F96" s="4">
        <v>229102</v>
      </c>
      <c r="G96" s="4">
        <v>46000</v>
      </c>
      <c r="H96" s="4">
        <v>40000</v>
      </c>
      <c r="I96" s="5">
        <f t="shared" si="1"/>
        <v>86.956521739130437</v>
      </c>
    </row>
    <row r="97" spans="1:9">
      <c r="A97" s="18" t="s">
        <v>12</v>
      </c>
      <c r="B97" s="18"/>
      <c r="C97" s="18"/>
      <c r="D97" s="18"/>
      <c r="E97" s="18"/>
      <c r="F97" s="4">
        <v>44695703</v>
      </c>
      <c r="G97" s="4">
        <v>12742000</v>
      </c>
      <c r="H97" s="4">
        <v>8145895.4699999997</v>
      </c>
      <c r="I97" s="5">
        <f t="shared" si="1"/>
        <v>63.929488855752624</v>
      </c>
    </row>
    <row r="98" spans="1:9">
      <c r="A98" s="18" t="s">
        <v>13</v>
      </c>
      <c r="B98" s="18"/>
      <c r="C98" s="18"/>
      <c r="D98" s="18"/>
      <c r="E98" s="18"/>
      <c r="F98" s="4">
        <v>16368200.82</v>
      </c>
      <c r="G98" s="4">
        <v>1489000</v>
      </c>
      <c r="H98" s="4">
        <v>986397.17</v>
      </c>
      <c r="I98" s="5">
        <f t="shared" si="1"/>
        <v>66.245612491605115</v>
      </c>
    </row>
    <row r="99" spans="1:9">
      <c r="A99" s="18" t="s">
        <v>14</v>
      </c>
      <c r="B99" s="18"/>
      <c r="C99" s="18"/>
      <c r="D99" s="18"/>
      <c r="E99" s="18"/>
      <c r="F99" s="4">
        <v>1253000</v>
      </c>
      <c r="G99" s="4">
        <v>877310</v>
      </c>
      <c r="H99" s="4">
        <v>369706.05</v>
      </c>
      <c r="I99" s="5">
        <f t="shared" si="1"/>
        <v>42.140868108194368</v>
      </c>
    </row>
    <row r="100" spans="1:9">
      <c r="A100" s="17" t="s">
        <v>39</v>
      </c>
      <c r="B100" s="17"/>
      <c r="C100" s="17"/>
      <c r="D100" s="17"/>
      <c r="E100" s="17"/>
      <c r="F100" s="7">
        <f>4426151190.32-34543961</f>
        <v>4391607229.3199997</v>
      </c>
      <c r="G100" s="7">
        <f>2081531629.29-7597790</f>
        <v>2073933839.29</v>
      </c>
      <c r="H100" s="7">
        <f>1813314938.07-6305467</f>
        <v>1807009471.0699999</v>
      </c>
      <c r="I100" s="5">
        <f t="shared" si="1"/>
        <v>87.129562035046391</v>
      </c>
    </row>
    <row r="101" spans="1:9">
      <c r="A101" s="16" t="s">
        <v>9</v>
      </c>
      <c r="B101" s="16"/>
      <c r="C101" s="16"/>
      <c r="D101" s="16"/>
      <c r="E101" s="4"/>
      <c r="F101" s="4">
        <v>364466709</v>
      </c>
      <c r="G101" s="4">
        <v>179651363</v>
      </c>
      <c r="H101" s="4">
        <v>167956580.55000001</v>
      </c>
      <c r="I101" s="5">
        <f t="shared" si="1"/>
        <v>93.490290162730361</v>
      </c>
    </row>
    <row r="102" spans="1:9">
      <c r="A102" s="16" t="s">
        <v>17</v>
      </c>
      <c r="B102" s="16"/>
      <c r="C102" s="16"/>
      <c r="D102" s="16"/>
      <c r="E102" s="4"/>
      <c r="F102" s="4">
        <v>1991307099.3599999</v>
      </c>
      <c r="G102" s="4">
        <v>1083819417</v>
      </c>
      <c r="H102" s="4">
        <v>1044851437.5</v>
      </c>
      <c r="I102" s="5">
        <f t="shared" si="1"/>
        <v>96.404568981808524</v>
      </c>
    </row>
    <row r="103" spans="1:9">
      <c r="A103" s="16" t="s">
        <v>19</v>
      </c>
      <c r="B103" s="16"/>
      <c r="C103" s="16"/>
      <c r="D103" s="16"/>
      <c r="E103" s="4"/>
      <c r="F103" s="4">
        <v>117443400</v>
      </c>
      <c r="G103" s="4">
        <v>62709134</v>
      </c>
      <c r="H103" s="4">
        <v>58108629.259999998</v>
      </c>
      <c r="I103" s="5">
        <f t="shared" si="1"/>
        <v>92.66374059638585</v>
      </c>
    </row>
    <row r="104" spans="1:9">
      <c r="A104" s="16" t="s">
        <v>10</v>
      </c>
      <c r="B104" s="16"/>
      <c r="C104" s="16"/>
      <c r="D104" s="16"/>
      <c r="E104" s="4"/>
      <c r="F104" s="4">
        <v>184362220</v>
      </c>
      <c r="G104" s="4">
        <v>86349497.890000001</v>
      </c>
      <c r="H104" s="4">
        <v>72093952.239999995</v>
      </c>
      <c r="I104" s="5">
        <f t="shared" si="1"/>
        <v>83.490876034785927</v>
      </c>
    </row>
    <row r="105" spans="1:9">
      <c r="A105" s="16" t="s">
        <v>11</v>
      </c>
      <c r="B105" s="16"/>
      <c r="C105" s="16"/>
      <c r="D105" s="16"/>
      <c r="E105" s="4"/>
      <c r="F105" s="4">
        <v>145744599</v>
      </c>
      <c r="G105" s="4">
        <v>68682421</v>
      </c>
      <c r="H105" s="4">
        <v>66859969.780000001</v>
      </c>
      <c r="I105" s="5">
        <f t="shared" si="1"/>
        <v>97.346553610857725</v>
      </c>
    </row>
    <row r="106" spans="1:9">
      <c r="A106" s="16" t="s">
        <v>23</v>
      </c>
      <c r="B106" s="16"/>
      <c r="C106" s="16"/>
      <c r="D106" s="16"/>
      <c r="E106" s="4"/>
      <c r="F106" s="4">
        <v>171539960</v>
      </c>
      <c r="G106" s="4">
        <v>80078382</v>
      </c>
      <c r="H106" s="4">
        <v>77457151.299999997</v>
      </c>
      <c r="I106" s="5">
        <f t="shared" si="1"/>
        <v>96.726668753122397</v>
      </c>
    </row>
    <row r="107" spans="1:9">
      <c r="A107" s="16" t="s">
        <v>12</v>
      </c>
      <c r="B107" s="16"/>
      <c r="C107" s="16"/>
      <c r="D107" s="16"/>
      <c r="E107" s="4"/>
      <c r="F107" s="4">
        <v>483692319</v>
      </c>
      <c r="G107" s="4">
        <v>188967209</v>
      </c>
      <c r="H107" s="4">
        <v>126953548.15000001</v>
      </c>
      <c r="I107" s="5">
        <f t="shared" si="1"/>
        <v>67.182845543323879</v>
      </c>
    </row>
    <row r="108" spans="1:9">
      <c r="A108" s="16" t="s">
        <v>13</v>
      </c>
      <c r="B108" s="16"/>
      <c r="C108" s="16"/>
      <c r="D108" s="16"/>
      <c r="E108" s="4"/>
      <c r="F108" s="4">
        <v>771602519.96000004</v>
      </c>
      <c r="G108" s="4">
        <v>248593640.40000001</v>
      </c>
      <c r="H108" s="4">
        <v>130285734.87</v>
      </c>
      <c r="I108" s="5">
        <f t="shared" si="1"/>
        <v>52.409118214111807</v>
      </c>
    </row>
    <row r="109" spans="1:9">
      <c r="A109" s="16" t="s">
        <v>14</v>
      </c>
      <c r="B109" s="16"/>
      <c r="C109" s="16"/>
      <c r="D109" s="16"/>
      <c r="E109" s="4"/>
      <c r="F109" s="4">
        <f>77397264-34543961</f>
        <v>42853303</v>
      </c>
      <c r="G109" s="4">
        <f>28558165-7597790</f>
        <v>20960375</v>
      </c>
      <c r="H109" s="4">
        <f>14625534.42-6305467</f>
        <v>8320067.4199999999</v>
      </c>
      <c r="I109" s="5">
        <f t="shared" si="1"/>
        <v>39.69426796991943</v>
      </c>
    </row>
    <row r="110" spans="1:9">
      <c r="A110" s="16" t="s">
        <v>15</v>
      </c>
      <c r="B110" s="16"/>
      <c r="C110" s="16"/>
      <c r="D110" s="16"/>
      <c r="E110" s="4"/>
      <c r="F110" s="4">
        <v>118595100</v>
      </c>
      <c r="G110" s="4">
        <v>54122400</v>
      </c>
      <c r="H110" s="4">
        <v>54122400</v>
      </c>
      <c r="I110" s="5">
        <f t="shared" si="1"/>
        <v>100</v>
      </c>
    </row>
    <row r="111" spans="1:9">
      <c r="A111" s="17" t="s">
        <v>39</v>
      </c>
      <c r="B111" s="17"/>
      <c r="C111" s="17"/>
      <c r="D111" s="17"/>
      <c r="E111" s="7"/>
      <c r="F111" s="7">
        <f>4426151190.32-34543961</f>
        <v>4391607229.3199997</v>
      </c>
      <c r="G111" s="7">
        <f>2081531629.29-7597790</f>
        <v>2073933839.29</v>
      </c>
      <c r="H111" s="7">
        <f>1813314938.07-6305467</f>
        <v>1807009471.0699999</v>
      </c>
      <c r="I111" s="5">
        <f t="shared" si="1"/>
        <v>87.129562035046391</v>
      </c>
    </row>
  </sheetData>
  <mergeCells count="113">
    <mergeCell ref="A2:I2"/>
    <mergeCell ref="A4:E4"/>
    <mergeCell ref="F4:F5"/>
    <mergeCell ref="G4:G5"/>
    <mergeCell ref="H4:H5"/>
    <mergeCell ref="I4:I5"/>
    <mergeCell ref="A5:E5"/>
    <mergeCell ref="A12:E12"/>
    <mergeCell ref="A13:E13"/>
    <mergeCell ref="A14:E14"/>
    <mergeCell ref="A15:E15"/>
    <mergeCell ref="A16:E16"/>
    <mergeCell ref="A17:E17"/>
    <mergeCell ref="A6:E6"/>
    <mergeCell ref="A7:E7"/>
    <mergeCell ref="A8:E8"/>
    <mergeCell ref="A9:E9"/>
    <mergeCell ref="A10:E10"/>
    <mergeCell ref="A11:E11"/>
    <mergeCell ref="A24:E24"/>
    <mergeCell ref="A25:E25"/>
    <mergeCell ref="A26:E26"/>
    <mergeCell ref="A27:E27"/>
    <mergeCell ref="A28:E28"/>
    <mergeCell ref="A29:E29"/>
    <mergeCell ref="A18:E18"/>
    <mergeCell ref="A19:E19"/>
    <mergeCell ref="A20:E20"/>
    <mergeCell ref="A21:E21"/>
    <mergeCell ref="A22:E22"/>
    <mergeCell ref="A23:E23"/>
    <mergeCell ref="A36:E36"/>
    <mergeCell ref="A37:E37"/>
    <mergeCell ref="A38:E38"/>
    <mergeCell ref="A39:E39"/>
    <mergeCell ref="A40:E40"/>
    <mergeCell ref="A41:E41"/>
    <mergeCell ref="A30:E30"/>
    <mergeCell ref="A31:E31"/>
    <mergeCell ref="A32:E32"/>
    <mergeCell ref="A33:E33"/>
    <mergeCell ref="A34:E34"/>
    <mergeCell ref="A35:E35"/>
    <mergeCell ref="A48:E48"/>
    <mergeCell ref="A49:E49"/>
    <mergeCell ref="A50:E50"/>
    <mergeCell ref="A51:E51"/>
    <mergeCell ref="A52:E52"/>
    <mergeCell ref="A53:E53"/>
    <mergeCell ref="A42:E42"/>
    <mergeCell ref="A43:E43"/>
    <mergeCell ref="A44:E44"/>
    <mergeCell ref="A45:E45"/>
    <mergeCell ref="A46:E46"/>
    <mergeCell ref="A47:E47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96:E96"/>
    <mergeCell ref="A97:E97"/>
    <mergeCell ref="A98:E98"/>
    <mergeCell ref="A99:E99"/>
    <mergeCell ref="A100:E100"/>
    <mergeCell ref="A101:D101"/>
    <mergeCell ref="A90:E90"/>
    <mergeCell ref="A91:E91"/>
    <mergeCell ref="A92:E92"/>
    <mergeCell ref="A93:E93"/>
    <mergeCell ref="A94:E94"/>
    <mergeCell ref="A95:E95"/>
    <mergeCell ref="A108:D108"/>
    <mergeCell ref="A109:D109"/>
    <mergeCell ref="A110:D110"/>
    <mergeCell ref="A111:D111"/>
    <mergeCell ref="A102:D102"/>
    <mergeCell ref="A103:D103"/>
    <mergeCell ref="A104:D104"/>
    <mergeCell ref="A105:D105"/>
    <mergeCell ref="A106:D106"/>
    <mergeCell ref="A107:D10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56"/>
  <sheetViews>
    <sheetView workbookViewId="0">
      <selection activeCell="I553" sqref="I553"/>
    </sheetView>
  </sheetViews>
  <sheetFormatPr defaultRowHeight="15"/>
  <cols>
    <col min="1" max="5" width="9.140625" style="1"/>
    <col min="6" max="6" width="13.85546875" style="1" customWidth="1"/>
    <col min="7" max="7" width="13.5703125" style="1" customWidth="1"/>
    <col min="8" max="8" width="14.5703125" style="1" customWidth="1"/>
    <col min="9" max="9" width="13.42578125" style="1" customWidth="1"/>
    <col min="10" max="16384" width="9.140625" style="2"/>
  </cols>
  <sheetData>
    <row r="1" spans="1:9" s="1" customFormat="1"/>
    <row r="2" spans="1:9" ht="54" customHeight="1">
      <c r="A2" s="35" t="s">
        <v>0</v>
      </c>
      <c r="B2" s="35"/>
      <c r="C2" s="35"/>
      <c r="D2" s="35"/>
      <c r="E2" s="35"/>
      <c r="F2" s="35"/>
      <c r="G2" s="35"/>
      <c r="H2" s="35"/>
      <c r="I2" s="35"/>
    </row>
    <row r="3" spans="1:9">
      <c r="A3" s="2"/>
      <c r="B3" s="2"/>
      <c r="C3" s="8"/>
      <c r="D3" s="2"/>
      <c r="E3" s="2"/>
      <c r="F3" s="2"/>
      <c r="G3" s="2"/>
      <c r="H3" s="2"/>
      <c r="I3" s="2"/>
    </row>
    <row r="4" spans="1:9" s="1" customFormat="1">
      <c r="I4" s="3" t="s">
        <v>1</v>
      </c>
    </row>
    <row r="5" spans="1:9">
      <c r="A5" s="32" t="s">
        <v>2</v>
      </c>
      <c r="B5" s="32"/>
      <c r="C5" s="32"/>
      <c r="D5" s="32"/>
      <c r="E5" s="32"/>
      <c r="F5" s="33" t="s">
        <v>3</v>
      </c>
      <c r="G5" s="33" t="s">
        <v>4</v>
      </c>
      <c r="H5" s="33" t="s">
        <v>5</v>
      </c>
      <c r="I5" s="33" t="s">
        <v>6</v>
      </c>
    </row>
    <row r="6" spans="1:9" ht="52.5" customHeight="1">
      <c r="A6" s="32" t="s">
        <v>40</v>
      </c>
      <c r="B6" s="32"/>
      <c r="C6" s="32"/>
      <c r="D6" s="32"/>
      <c r="E6" s="32"/>
      <c r="F6" s="34"/>
      <c r="G6" s="34"/>
      <c r="H6" s="34"/>
      <c r="I6" s="34"/>
    </row>
    <row r="7" spans="1:9">
      <c r="A7" s="31" t="s">
        <v>8</v>
      </c>
      <c r="B7" s="31"/>
      <c r="C7" s="31"/>
      <c r="D7" s="31"/>
      <c r="E7" s="31"/>
      <c r="F7" s="9">
        <f>485227238-20872436</f>
        <v>464354802</v>
      </c>
      <c r="G7" s="9">
        <f>171647569-5134000</f>
        <v>166513569</v>
      </c>
      <c r="H7" s="9">
        <f>139745120.77-6305467</f>
        <v>133439653.77000001</v>
      </c>
      <c r="I7" s="10">
        <f>SUM(H7)/G7*100</f>
        <v>80.137405360640614</v>
      </c>
    </row>
    <row r="8" spans="1:9">
      <c r="A8" s="30" t="s">
        <v>41</v>
      </c>
      <c r="B8" s="30"/>
      <c r="C8" s="30"/>
      <c r="D8" s="30"/>
      <c r="E8" s="30"/>
      <c r="F8" s="9">
        <v>295365372</v>
      </c>
      <c r="G8" s="9">
        <v>145991369</v>
      </c>
      <c r="H8" s="9">
        <v>129418983.08</v>
      </c>
      <c r="I8" s="10">
        <f t="shared" ref="I8:I71" si="0">SUM(H8)/G8*100</f>
        <v>88.648379672362694</v>
      </c>
    </row>
    <row r="9" spans="1:9">
      <c r="A9" s="29" t="s">
        <v>42</v>
      </c>
      <c r="B9" s="29"/>
      <c r="C9" s="29"/>
      <c r="D9" s="29"/>
      <c r="E9" s="29"/>
      <c r="F9" s="9">
        <v>68644992</v>
      </c>
      <c r="G9" s="9">
        <v>33521573</v>
      </c>
      <c r="H9" s="9">
        <v>32973928.100000001</v>
      </c>
      <c r="I9" s="10">
        <f t="shared" si="0"/>
        <v>98.366291164200447</v>
      </c>
    </row>
    <row r="10" spans="1:9">
      <c r="A10" s="27" t="s">
        <v>43</v>
      </c>
      <c r="B10" s="27"/>
      <c r="C10" s="27"/>
      <c r="D10" s="27"/>
      <c r="E10" s="27"/>
      <c r="F10" s="9">
        <v>56125114</v>
      </c>
      <c r="G10" s="9">
        <v>27385583</v>
      </c>
      <c r="H10" s="9">
        <v>26956636.850000001</v>
      </c>
      <c r="I10" s="10">
        <f t="shared" si="0"/>
        <v>98.433678954360772</v>
      </c>
    </row>
    <row r="11" spans="1:9">
      <c r="A11" s="28" t="s">
        <v>44</v>
      </c>
      <c r="B11" s="28"/>
      <c r="C11" s="28"/>
      <c r="D11" s="28"/>
      <c r="E11" s="28"/>
      <c r="F11" s="11">
        <v>56125114</v>
      </c>
      <c r="G11" s="11">
        <v>27385583</v>
      </c>
      <c r="H11" s="11">
        <v>26956636.850000001</v>
      </c>
      <c r="I11" s="10">
        <f t="shared" si="0"/>
        <v>98.433678954360772</v>
      </c>
    </row>
    <row r="12" spans="1:9">
      <c r="A12" s="25" t="s">
        <v>45</v>
      </c>
      <c r="B12" s="25"/>
      <c r="C12" s="25"/>
      <c r="D12" s="25"/>
      <c r="E12" s="25"/>
      <c r="F12" s="11">
        <v>12519878</v>
      </c>
      <c r="G12" s="11">
        <v>6135990</v>
      </c>
      <c r="H12" s="11">
        <v>6017291.25</v>
      </c>
      <c r="I12" s="10">
        <f t="shared" si="0"/>
        <v>98.065532212405827</v>
      </c>
    </row>
    <row r="13" spans="1:9">
      <c r="A13" s="29" t="s">
        <v>46</v>
      </c>
      <c r="B13" s="29"/>
      <c r="C13" s="29"/>
      <c r="D13" s="29"/>
      <c r="E13" s="29"/>
      <c r="F13" s="9">
        <v>219545830</v>
      </c>
      <c r="G13" s="9">
        <v>109930958</v>
      </c>
      <c r="H13" s="9">
        <v>94609036.900000006</v>
      </c>
      <c r="I13" s="10">
        <f t="shared" si="0"/>
        <v>86.062232715192025</v>
      </c>
    </row>
    <row r="14" spans="1:9">
      <c r="A14" s="25" t="s">
        <v>47</v>
      </c>
      <c r="B14" s="25"/>
      <c r="C14" s="25"/>
      <c r="D14" s="25"/>
      <c r="E14" s="25"/>
      <c r="F14" s="11">
        <v>4073434</v>
      </c>
      <c r="G14" s="11">
        <v>1968413</v>
      </c>
      <c r="H14" s="11">
        <v>1527491.06</v>
      </c>
      <c r="I14" s="10">
        <f t="shared" si="0"/>
        <v>77.600130663636136</v>
      </c>
    </row>
    <row r="15" spans="1:9">
      <c r="A15" s="25" t="s">
        <v>48</v>
      </c>
      <c r="B15" s="25"/>
      <c r="C15" s="25"/>
      <c r="D15" s="25"/>
      <c r="E15" s="25"/>
      <c r="F15" s="11">
        <v>198596239</v>
      </c>
      <c r="G15" s="11">
        <v>97788132</v>
      </c>
      <c r="H15" s="11">
        <v>86893375.209999993</v>
      </c>
      <c r="I15" s="10">
        <f t="shared" si="0"/>
        <v>88.858814901996482</v>
      </c>
    </row>
    <row r="16" spans="1:9">
      <c r="A16" s="25" t="s">
        <v>49</v>
      </c>
      <c r="B16" s="25"/>
      <c r="C16" s="25"/>
      <c r="D16" s="25"/>
      <c r="E16" s="25"/>
      <c r="F16" s="11">
        <v>120498</v>
      </c>
      <c r="G16" s="11">
        <v>54048</v>
      </c>
      <c r="H16" s="11">
        <v>38573.01</v>
      </c>
      <c r="I16" s="10">
        <f t="shared" si="0"/>
        <v>71.368061722912969</v>
      </c>
    </row>
    <row r="17" spans="1:9">
      <c r="A17" s="27" t="s">
        <v>50</v>
      </c>
      <c r="B17" s="27"/>
      <c r="C17" s="27"/>
      <c r="D17" s="27"/>
      <c r="E17" s="27"/>
      <c r="F17" s="9">
        <v>2645879</v>
      </c>
      <c r="G17" s="9">
        <v>1512565</v>
      </c>
      <c r="H17" s="9">
        <v>1235852.42</v>
      </c>
      <c r="I17" s="10">
        <f t="shared" si="0"/>
        <v>81.705739588050747</v>
      </c>
    </row>
    <row r="18" spans="1:9">
      <c r="A18" s="28" t="s">
        <v>51</v>
      </c>
      <c r="B18" s="28"/>
      <c r="C18" s="28"/>
      <c r="D18" s="28"/>
      <c r="E18" s="28"/>
      <c r="F18" s="11">
        <v>169195</v>
      </c>
      <c r="G18" s="11">
        <v>112235</v>
      </c>
      <c r="H18" s="11">
        <v>112178.43</v>
      </c>
      <c r="I18" s="10">
        <f t="shared" si="0"/>
        <v>99.949596828083926</v>
      </c>
    </row>
    <row r="19" spans="1:9">
      <c r="A19" s="28" t="s">
        <v>52</v>
      </c>
      <c r="B19" s="28"/>
      <c r="C19" s="28"/>
      <c r="D19" s="28"/>
      <c r="E19" s="28"/>
      <c r="F19" s="11">
        <v>249116</v>
      </c>
      <c r="G19" s="11">
        <v>126243</v>
      </c>
      <c r="H19" s="11">
        <v>122899.46</v>
      </c>
      <c r="I19" s="10">
        <f t="shared" si="0"/>
        <v>97.351504637880907</v>
      </c>
    </row>
    <row r="20" spans="1:9">
      <c r="A20" s="28" t="s">
        <v>53</v>
      </c>
      <c r="B20" s="28"/>
      <c r="C20" s="28"/>
      <c r="D20" s="28"/>
      <c r="E20" s="28"/>
      <c r="F20" s="11">
        <v>1123888</v>
      </c>
      <c r="G20" s="11">
        <v>612397</v>
      </c>
      <c r="H20" s="11">
        <v>517438.68</v>
      </c>
      <c r="I20" s="10">
        <f t="shared" si="0"/>
        <v>84.493993275603898</v>
      </c>
    </row>
    <row r="21" spans="1:9">
      <c r="A21" s="28" t="s">
        <v>54</v>
      </c>
      <c r="B21" s="28"/>
      <c r="C21" s="28"/>
      <c r="D21" s="28"/>
      <c r="E21" s="28"/>
      <c r="F21" s="11">
        <v>1067800</v>
      </c>
      <c r="G21" s="11">
        <v>639520</v>
      </c>
      <c r="H21" s="11">
        <v>469992.62</v>
      </c>
      <c r="I21" s="10">
        <f t="shared" si="0"/>
        <v>73.491465474105581</v>
      </c>
    </row>
    <row r="22" spans="1:9">
      <c r="A22" s="28" t="s">
        <v>55</v>
      </c>
      <c r="B22" s="28"/>
      <c r="C22" s="28"/>
      <c r="D22" s="28"/>
      <c r="E22" s="28"/>
      <c r="F22" s="11">
        <v>35880</v>
      </c>
      <c r="G22" s="11">
        <v>22170</v>
      </c>
      <c r="H22" s="11">
        <v>13343.23</v>
      </c>
      <c r="I22" s="10">
        <f t="shared" si="0"/>
        <v>60.185972034280553</v>
      </c>
    </row>
    <row r="23" spans="1:9">
      <c r="A23" s="27" t="s">
        <v>56</v>
      </c>
      <c r="B23" s="27"/>
      <c r="C23" s="27"/>
      <c r="D23" s="27"/>
      <c r="E23" s="27"/>
      <c r="F23" s="9">
        <v>14109780</v>
      </c>
      <c r="G23" s="9">
        <v>8607800</v>
      </c>
      <c r="H23" s="9">
        <v>4913745.2</v>
      </c>
      <c r="I23" s="10">
        <f t="shared" si="0"/>
        <v>57.084797509235806</v>
      </c>
    </row>
    <row r="24" spans="1:9">
      <c r="A24" s="28" t="s">
        <v>57</v>
      </c>
      <c r="B24" s="28"/>
      <c r="C24" s="28"/>
      <c r="D24" s="28"/>
      <c r="E24" s="28"/>
      <c r="F24" s="11">
        <v>14109780</v>
      </c>
      <c r="G24" s="11">
        <v>8607800</v>
      </c>
      <c r="H24" s="11">
        <v>4913745.2</v>
      </c>
      <c r="I24" s="10">
        <f t="shared" si="0"/>
        <v>57.084797509235806</v>
      </c>
    </row>
    <row r="25" spans="1:9">
      <c r="A25" s="29" t="s">
        <v>58</v>
      </c>
      <c r="B25" s="29"/>
      <c r="C25" s="29"/>
      <c r="D25" s="29"/>
      <c r="E25" s="29"/>
      <c r="F25" s="9">
        <v>4221750</v>
      </c>
      <c r="G25" s="9">
        <v>1775294</v>
      </c>
      <c r="H25" s="9">
        <v>1113034.02</v>
      </c>
      <c r="I25" s="10">
        <f t="shared" si="0"/>
        <v>62.695757435106522</v>
      </c>
    </row>
    <row r="26" spans="1:9">
      <c r="A26" s="25" t="s">
        <v>59</v>
      </c>
      <c r="B26" s="25"/>
      <c r="C26" s="25"/>
      <c r="D26" s="25"/>
      <c r="E26" s="25"/>
      <c r="F26" s="11">
        <v>4221750</v>
      </c>
      <c r="G26" s="11">
        <v>1775294</v>
      </c>
      <c r="H26" s="11">
        <v>1113034.02</v>
      </c>
      <c r="I26" s="10">
        <f t="shared" si="0"/>
        <v>62.695757435106522</v>
      </c>
    </row>
    <row r="27" spans="1:9">
      <c r="A27" s="29" t="s">
        <v>60</v>
      </c>
      <c r="B27" s="29"/>
      <c r="C27" s="29"/>
      <c r="D27" s="29"/>
      <c r="E27" s="29"/>
      <c r="F27" s="9">
        <v>339000</v>
      </c>
      <c r="G27" s="12"/>
      <c r="H27" s="12"/>
      <c r="I27" s="10"/>
    </row>
    <row r="28" spans="1:9">
      <c r="A28" s="25" t="s">
        <v>61</v>
      </c>
      <c r="B28" s="25"/>
      <c r="C28" s="25"/>
      <c r="D28" s="25"/>
      <c r="E28" s="25"/>
      <c r="F28" s="11">
        <v>339000</v>
      </c>
      <c r="G28" s="13"/>
      <c r="H28" s="13"/>
      <c r="I28" s="10"/>
    </row>
    <row r="29" spans="1:9">
      <c r="A29" s="22" t="s">
        <v>62</v>
      </c>
      <c r="B29" s="22"/>
      <c r="C29" s="22"/>
      <c r="D29" s="22"/>
      <c r="E29" s="22"/>
      <c r="F29" s="11">
        <v>2613800</v>
      </c>
      <c r="G29" s="11">
        <v>763544</v>
      </c>
      <c r="H29" s="11">
        <v>722984.06</v>
      </c>
      <c r="I29" s="10">
        <f t="shared" si="0"/>
        <v>94.68793677901995</v>
      </c>
    </row>
    <row r="30" spans="1:9">
      <c r="A30" s="30" t="s">
        <v>63</v>
      </c>
      <c r="B30" s="30"/>
      <c r="C30" s="30"/>
      <c r="D30" s="30"/>
      <c r="E30" s="30"/>
      <c r="F30" s="9">
        <v>168989430</v>
      </c>
      <c r="G30" s="9">
        <v>20522200</v>
      </c>
      <c r="H30" s="9">
        <v>4020670.69</v>
      </c>
      <c r="I30" s="10">
        <f t="shared" si="0"/>
        <v>19.591811258052257</v>
      </c>
    </row>
    <row r="31" spans="1:9">
      <c r="A31" s="29" t="s">
        <v>64</v>
      </c>
      <c r="B31" s="29"/>
      <c r="C31" s="29"/>
      <c r="D31" s="29"/>
      <c r="E31" s="29"/>
      <c r="F31" s="9">
        <v>143539430</v>
      </c>
      <c r="G31" s="9">
        <v>17022200</v>
      </c>
      <c r="H31" s="9">
        <v>520670.69</v>
      </c>
      <c r="I31" s="10">
        <f t="shared" si="0"/>
        <v>3.0587743652406858</v>
      </c>
    </row>
    <row r="32" spans="1:9">
      <c r="A32" s="25" t="s">
        <v>65</v>
      </c>
      <c r="B32" s="25"/>
      <c r="C32" s="25"/>
      <c r="D32" s="25"/>
      <c r="E32" s="25"/>
      <c r="F32" s="11">
        <v>142430630</v>
      </c>
      <c r="G32" s="11">
        <v>17022200</v>
      </c>
      <c r="H32" s="11">
        <v>520670.69</v>
      </c>
      <c r="I32" s="10">
        <f t="shared" si="0"/>
        <v>3.0587743652406858</v>
      </c>
    </row>
    <row r="33" spans="1:9">
      <c r="A33" s="27" t="s">
        <v>66</v>
      </c>
      <c r="B33" s="27"/>
      <c r="C33" s="27"/>
      <c r="D33" s="27"/>
      <c r="E33" s="27"/>
      <c r="F33" s="9">
        <v>1108800</v>
      </c>
      <c r="G33" s="12"/>
      <c r="H33" s="12"/>
      <c r="I33" s="10"/>
    </row>
    <row r="34" spans="1:9">
      <c r="A34" s="28" t="s">
        <v>67</v>
      </c>
      <c r="B34" s="28"/>
      <c r="C34" s="28"/>
      <c r="D34" s="28"/>
      <c r="E34" s="28"/>
      <c r="F34" s="11">
        <v>1108800</v>
      </c>
      <c r="G34" s="13"/>
      <c r="H34" s="13"/>
      <c r="I34" s="10"/>
    </row>
    <row r="35" spans="1:9">
      <c r="A35" s="29" t="s">
        <v>68</v>
      </c>
      <c r="B35" s="29"/>
      <c r="C35" s="29"/>
      <c r="D35" s="29"/>
      <c r="E35" s="29"/>
      <c r="F35" s="9">
        <v>25450000</v>
      </c>
      <c r="G35" s="9">
        <v>3500000</v>
      </c>
      <c r="H35" s="9">
        <v>3500000</v>
      </c>
      <c r="I35" s="10">
        <f t="shared" si="0"/>
        <v>100</v>
      </c>
    </row>
    <row r="36" spans="1:9">
      <c r="A36" s="25" t="s">
        <v>69</v>
      </c>
      <c r="B36" s="25"/>
      <c r="C36" s="25"/>
      <c r="D36" s="25"/>
      <c r="E36" s="25"/>
      <c r="F36" s="11">
        <v>15100000</v>
      </c>
      <c r="G36" s="11">
        <v>3500000</v>
      </c>
      <c r="H36" s="11">
        <v>3500000</v>
      </c>
      <c r="I36" s="10">
        <f t="shared" si="0"/>
        <v>100</v>
      </c>
    </row>
    <row r="37" spans="1:9">
      <c r="A37" s="25" t="s">
        <v>70</v>
      </c>
      <c r="B37" s="25"/>
      <c r="C37" s="25"/>
      <c r="D37" s="25"/>
      <c r="E37" s="25"/>
      <c r="F37" s="11">
        <v>10350000</v>
      </c>
      <c r="G37" s="13"/>
      <c r="H37" s="13"/>
      <c r="I37" s="10"/>
    </row>
    <row r="38" spans="1:9">
      <c r="A38" s="31" t="s">
        <v>16</v>
      </c>
      <c r="B38" s="31"/>
      <c r="C38" s="31"/>
      <c r="D38" s="31"/>
      <c r="E38" s="31"/>
      <c r="F38" s="9">
        <v>1946618464.3599999</v>
      </c>
      <c r="G38" s="9">
        <v>1053971807</v>
      </c>
      <c r="H38" s="9">
        <v>1010653655.66</v>
      </c>
      <c r="I38" s="10">
        <f t="shared" si="0"/>
        <v>95.89000853226807</v>
      </c>
    </row>
    <row r="39" spans="1:9">
      <c r="A39" s="30" t="s">
        <v>41</v>
      </c>
      <c r="B39" s="30"/>
      <c r="C39" s="30"/>
      <c r="D39" s="30"/>
      <c r="E39" s="30"/>
      <c r="F39" s="9">
        <v>1932774475.3599999</v>
      </c>
      <c r="G39" s="9">
        <v>1048387679</v>
      </c>
      <c r="H39" s="9">
        <v>1008276150.79</v>
      </c>
      <c r="I39" s="10">
        <f t="shared" si="0"/>
        <v>96.173979433995243</v>
      </c>
    </row>
    <row r="40" spans="1:9">
      <c r="A40" s="29" t="s">
        <v>42</v>
      </c>
      <c r="B40" s="29"/>
      <c r="C40" s="29"/>
      <c r="D40" s="29"/>
      <c r="E40" s="29"/>
      <c r="F40" s="9">
        <v>1653149308.96</v>
      </c>
      <c r="G40" s="9">
        <v>904269290</v>
      </c>
      <c r="H40" s="9">
        <v>892834755.41999996</v>
      </c>
      <c r="I40" s="10">
        <f t="shared" si="0"/>
        <v>98.735494536146419</v>
      </c>
    </row>
    <row r="41" spans="1:9">
      <c r="A41" s="27" t="s">
        <v>43</v>
      </c>
      <c r="B41" s="27"/>
      <c r="C41" s="27"/>
      <c r="D41" s="27"/>
      <c r="E41" s="27"/>
      <c r="F41" s="9">
        <v>1353020335</v>
      </c>
      <c r="G41" s="9">
        <v>740444138</v>
      </c>
      <c r="H41" s="9">
        <v>730441835.46000004</v>
      </c>
      <c r="I41" s="10">
        <f t="shared" si="0"/>
        <v>98.649148257555666</v>
      </c>
    </row>
    <row r="42" spans="1:9">
      <c r="A42" s="28" t="s">
        <v>44</v>
      </c>
      <c r="B42" s="28"/>
      <c r="C42" s="28"/>
      <c r="D42" s="28"/>
      <c r="E42" s="28"/>
      <c r="F42" s="11">
        <v>1353020335</v>
      </c>
      <c r="G42" s="11">
        <v>740444138</v>
      </c>
      <c r="H42" s="11">
        <v>730441835.46000004</v>
      </c>
      <c r="I42" s="10">
        <f t="shared" si="0"/>
        <v>98.649148257555666</v>
      </c>
    </row>
    <row r="43" spans="1:9">
      <c r="A43" s="25" t="s">
        <v>45</v>
      </c>
      <c r="B43" s="25"/>
      <c r="C43" s="25"/>
      <c r="D43" s="25"/>
      <c r="E43" s="25"/>
      <c r="F43" s="11">
        <v>300128973.95999998</v>
      </c>
      <c r="G43" s="11">
        <v>163825152</v>
      </c>
      <c r="H43" s="11">
        <v>162392919.96000001</v>
      </c>
      <c r="I43" s="10">
        <f t="shared" si="0"/>
        <v>99.125755708134491</v>
      </c>
    </row>
    <row r="44" spans="1:9">
      <c r="A44" s="29" t="s">
        <v>46</v>
      </c>
      <c r="B44" s="29"/>
      <c r="C44" s="29"/>
      <c r="D44" s="29"/>
      <c r="E44" s="29"/>
      <c r="F44" s="9">
        <v>243243041.40000001</v>
      </c>
      <c r="G44" s="9">
        <v>126922881</v>
      </c>
      <c r="H44" s="9">
        <v>100014117.29000001</v>
      </c>
      <c r="I44" s="10">
        <f t="shared" si="0"/>
        <v>78.799123138404028</v>
      </c>
    </row>
    <row r="45" spans="1:9">
      <c r="A45" s="25" t="s">
        <v>47</v>
      </c>
      <c r="B45" s="25"/>
      <c r="C45" s="25"/>
      <c r="D45" s="25"/>
      <c r="E45" s="25"/>
      <c r="F45" s="11">
        <v>16080995.4</v>
      </c>
      <c r="G45" s="11">
        <v>6133520</v>
      </c>
      <c r="H45" s="11">
        <v>1198043.6000000001</v>
      </c>
      <c r="I45" s="10">
        <f t="shared" si="0"/>
        <v>19.532725090975493</v>
      </c>
    </row>
    <row r="46" spans="1:9">
      <c r="A46" s="25" t="s">
        <v>71</v>
      </c>
      <c r="B46" s="25"/>
      <c r="C46" s="25"/>
      <c r="D46" s="25"/>
      <c r="E46" s="25"/>
      <c r="F46" s="11">
        <v>333691</v>
      </c>
      <c r="G46" s="11">
        <v>288444</v>
      </c>
      <c r="H46" s="11">
        <v>26626</v>
      </c>
      <c r="I46" s="10">
        <f t="shared" si="0"/>
        <v>9.2309079058673422</v>
      </c>
    </row>
    <row r="47" spans="1:9">
      <c r="A47" s="25" t="s">
        <v>72</v>
      </c>
      <c r="B47" s="25"/>
      <c r="C47" s="25"/>
      <c r="D47" s="25"/>
      <c r="E47" s="25"/>
      <c r="F47" s="11">
        <v>88172161</v>
      </c>
      <c r="G47" s="11">
        <v>26039815</v>
      </c>
      <c r="H47" s="11">
        <v>23100747.300000001</v>
      </c>
      <c r="I47" s="10">
        <f t="shared" si="0"/>
        <v>88.71317749377252</v>
      </c>
    </row>
    <row r="48" spans="1:9">
      <c r="A48" s="25" t="s">
        <v>48</v>
      </c>
      <c r="B48" s="25"/>
      <c r="C48" s="25"/>
      <c r="D48" s="25"/>
      <c r="E48" s="25"/>
      <c r="F48" s="11">
        <v>32182621</v>
      </c>
      <c r="G48" s="11">
        <v>17804314</v>
      </c>
      <c r="H48" s="11">
        <v>5773302.6200000001</v>
      </c>
      <c r="I48" s="10">
        <f t="shared" si="0"/>
        <v>32.426425528105156</v>
      </c>
    </row>
    <row r="49" spans="1:9">
      <c r="A49" s="25" t="s">
        <v>49</v>
      </c>
      <c r="B49" s="25"/>
      <c r="C49" s="25"/>
      <c r="D49" s="25"/>
      <c r="E49" s="25"/>
      <c r="F49" s="11">
        <v>7531</v>
      </c>
      <c r="G49" s="11">
        <v>7531</v>
      </c>
      <c r="H49" s="13"/>
      <c r="I49" s="10">
        <f t="shared" si="0"/>
        <v>0</v>
      </c>
    </row>
    <row r="50" spans="1:9">
      <c r="A50" s="27" t="s">
        <v>50</v>
      </c>
      <c r="B50" s="27"/>
      <c r="C50" s="27"/>
      <c r="D50" s="27"/>
      <c r="E50" s="27"/>
      <c r="F50" s="9">
        <v>99126983</v>
      </c>
      <c r="G50" s="9">
        <v>71936981</v>
      </c>
      <c r="H50" s="9">
        <v>66297745.020000003</v>
      </c>
      <c r="I50" s="10">
        <f t="shared" si="0"/>
        <v>92.160866495078523</v>
      </c>
    </row>
    <row r="51" spans="1:9">
      <c r="A51" s="28" t="s">
        <v>51</v>
      </c>
      <c r="B51" s="28"/>
      <c r="C51" s="28"/>
      <c r="D51" s="28"/>
      <c r="E51" s="28"/>
      <c r="F51" s="11">
        <v>62035325</v>
      </c>
      <c r="G51" s="11">
        <v>47904278</v>
      </c>
      <c r="H51" s="11">
        <v>46118805.530000001</v>
      </c>
      <c r="I51" s="10">
        <f t="shared" si="0"/>
        <v>96.272832939889014</v>
      </c>
    </row>
    <row r="52" spans="1:9">
      <c r="A52" s="28" t="s">
        <v>52</v>
      </c>
      <c r="B52" s="28"/>
      <c r="C52" s="28"/>
      <c r="D52" s="28"/>
      <c r="E52" s="28"/>
      <c r="F52" s="11">
        <v>5206753</v>
      </c>
      <c r="G52" s="11">
        <v>3117941</v>
      </c>
      <c r="H52" s="11">
        <v>2851831</v>
      </c>
      <c r="I52" s="10">
        <f t="shared" si="0"/>
        <v>91.465200913038444</v>
      </c>
    </row>
    <row r="53" spans="1:9">
      <c r="A53" s="28" t="s">
        <v>53</v>
      </c>
      <c r="B53" s="28"/>
      <c r="C53" s="28"/>
      <c r="D53" s="28"/>
      <c r="E53" s="28"/>
      <c r="F53" s="11">
        <v>19542336</v>
      </c>
      <c r="G53" s="11">
        <v>11821587</v>
      </c>
      <c r="H53" s="11">
        <v>11223273.76</v>
      </c>
      <c r="I53" s="10">
        <f t="shared" si="0"/>
        <v>94.938807792896156</v>
      </c>
    </row>
    <row r="54" spans="1:9">
      <c r="A54" s="28" t="s">
        <v>54</v>
      </c>
      <c r="B54" s="28"/>
      <c r="C54" s="28"/>
      <c r="D54" s="28"/>
      <c r="E54" s="28"/>
      <c r="F54" s="11">
        <v>3389428</v>
      </c>
      <c r="G54" s="11">
        <v>2970401</v>
      </c>
      <c r="H54" s="11">
        <v>2305964.92</v>
      </c>
      <c r="I54" s="10">
        <f t="shared" si="0"/>
        <v>77.631434947672048</v>
      </c>
    </row>
    <row r="55" spans="1:9">
      <c r="A55" s="28" t="s">
        <v>55</v>
      </c>
      <c r="B55" s="28"/>
      <c r="C55" s="28"/>
      <c r="D55" s="28"/>
      <c r="E55" s="28"/>
      <c r="F55" s="11">
        <v>5301396</v>
      </c>
      <c r="G55" s="11">
        <v>3233083</v>
      </c>
      <c r="H55" s="11">
        <v>1320500.3700000001</v>
      </c>
      <c r="I55" s="10">
        <f t="shared" si="0"/>
        <v>40.843379832809738</v>
      </c>
    </row>
    <row r="56" spans="1:9">
      <c r="A56" s="28" t="s">
        <v>73</v>
      </c>
      <c r="B56" s="28"/>
      <c r="C56" s="28"/>
      <c r="D56" s="28"/>
      <c r="E56" s="28"/>
      <c r="F56" s="11">
        <v>3651745</v>
      </c>
      <c r="G56" s="11">
        <v>2889691</v>
      </c>
      <c r="H56" s="11">
        <v>2477369.44</v>
      </c>
      <c r="I56" s="10">
        <f t="shared" si="0"/>
        <v>85.731292376935798</v>
      </c>
    </row>
    <row r="57" spans="1:9">
      <c r="A57" s="27" t="s">
        <v>56</v>
      </c>
      <c r="B57" s="27"/>
      <c r="C57" s="27"/>
      <c r="D57" s="27"/>
      <c r="E57" s="27"/>
      <c r="F57" s="9">
        <v>7339059</v>
      </c>
      <c r="G57" s="9">
        <v>4712276</v>
      </c>
      <c r="H57" s="9">
        <v>3617652.75</v>
      </c>
      <c r="I57" s="10">
        <f t="shared" si="0"/>
        <v>76.770816267977509</v>
      </c>
    </row>
    <row r="58" spans="1:9">
      <c r="A58" s="28" t="s">
        <v>57</v>
      </c>
      <c r="B58" s="28"/>
      <c r="C58" s="28"/>
      <c r="D58" s="28"/>
      <c r="E58" s="28"/>
      <c r="F58" s="11">
        <v>7339059</v>
      </c>
      <c r="G58" s="11">
        <v>4712276</v>
      </c>
      <c r="H58" s="11">
        <v>3617652.75</v>
      </c>
      <c r="I58" s="10">
        <f t="shared" si="0"/>
        <v>76.770816267977509</v>
      </c>
    </row>
    <row r="59" spans="1:9">
      <c r="A59" s="29" t="s">
        <v>58</v>
      </c>
      <c r="B59" s="29"/>
      <c r="C59" s="29"/>
      <c r="D59" s="29"/>
      <c r="E59" s="29"/>
      <c r="F59" s="9">
        <v>1746120</v>
      </c>
      <c r="G59" s="12"/>
      <c r="H59" s="12"/>
      <c r="I59" s="10"/>
    </row>
    <row r="60" spans="1:9">
      <c r="A60" s="25" t="s">
        <v>59</v>
      </c>
      <c r="B60" s="25"/>
      <c r="C60" s="25"/>
      <c r="D60" s="25"/>
      <c r="E60" s="25"/>
      <c r="F60" s="11">
        <v>1746120</v>
      </c>
      <c r="G60" s="13"/>
      <c r="H60" s="13"/>
      <c r="I60" s="10"/>
    </row>
    <row r="61" spans="1:9">
      <c r="A61" s="29" t="s">
        <v>60</v>
      </c>
      <c r="B61" s="29"/>
      <c r="C61" s="29"/>
      <c r="D61" s="29"/>
      <c r="E61" s="29"/>
      <c r="F61" s="9">
        <v>34474633</v>
      </c>
      <c r="G61" s="9">
        <v>17084532</v>
      </c>
      <c r="H61" s="9">
        <v>15344984.390000001</v>
      </c>
      <c r="I61" s="10">
        <f t="shared" si="0"/>
        <v>89.817996711879502</v>
      </c>
    </row>
    <row r="62" spans="1:9">
      <c r="A62" s="25" t="s">
        <v>74</v>
      </c>
      <c r="B62" s="25"/>
      <c r="C62" s="25"/>
      <c r="D62" s="25"/>
      <c r="E62" s="25"/>
      <c r="F62" s="11">
        <v>25275991</v>
      </c>
      <c r="G62" s="11">
        <v>13162399</v>
      </c>
      <c r="H62" s="11">
        <v>13019949.390000001</v>
      </c>
      <c r="I62" s="10">
        <f t="shared" si="0"/>
        <v>98.917753442970394</v>
      </c>
    </row>
    <row r="63" spans="1:9">
      <c r="A63" s="25" t="s">
        <v>61</v>
      </c>
      <c r="B63" s="25"/>
      <c r="C63" s="25"/>
      <c r="D63" s="25"/>
      <c r="E63" s="25"/>
      <c r="F63" s="11">
        <v>9198642</v>
      </c>
      <c r="G63" s="11">
        <v>3922133</v>
      </c>
      <c r="H63" s="11">
        <v>2325035</v>
      </c>
      <c r="I63" s="10">
        <f t="shared" si="0"/>
        <v>59.279861238769826</v>
      </c>
    </row>
    <row r="64" spans="1:9">
      <c r="A64" s="22" t="s">
        <v>62</v>
      </c>
      <c r="B64" s="22"/>
      <c r="C64" s="22"/>
      <c r="D64" s="22"/>
      <c r="E64" s="22"/>
      <c r="F64" s="11">
        <v>161372</v>
      </c>
      <c r="G64" s="11">
        <v>110976</v>
      </c>
      <c r="H64" s="11">
        <v>82293.69</v>
      </c>
      <c r="I64" s="10">
        <f t="shared" si="0"/>
        <v>74.154492863321792</v>
      </c>
    </row>
    <row r="65" spans="1:9">
      <c r="A65" s="30" t="s">
        <v>63</v>
      </c>
      <c r="B65" s="30"/>
      <c r="C65" s="30"/>
      <c r="D65" s="30"/>
      <c r="E65" s="30"/>
      <c r="F65" s="9">
        <v>13843989</v>
      </c>
      <c r="G65" s="9">
        <v>5584128</v>
      </c>
      <c r="H65" s="9">
        <v>2377504.87</v>
      </c>
      <c r="I65" s="10">
        <f t="shared" si="0"/>
        <v>42.576116987289694</v>
      </c>
    </row>
    <row r="66" spans="1:9">
      <c r="A66" s="29" t="s">
        <v>64</v>
      </c>
      <c r="B66" s="29"/>
      <c r="C66" s="29"/>
      <c r="D66" s="29"/>
      <c r="E66" s="29"/>
      <c r="F66" s="9">
        <v>8637605</v>
      </c>
      <c r="G66" s="9">
        <v>2992350</v>
      </c>
      <c r="H66" s="9">
        <v>2377504.87</v>
      </c>
      <c r="I66" s="10">
        <f t="shared" si="0"/>
        <v>79.45276688890003</v>
      </c>
    </row>
    <row r="67" spans="1:9">
      <c r="A67" s="25" t="s">
        <v>65</v>
      </c>
      <c r="B67" s="25"/>
      <c r="C67" s="25"/>
      <c r="D67" s="25"/>
      <c r="E67" s="25"/>
      <c r="F67" s="11">
        <v>821163</v>
      </c>
      <c r="G67" s="11">
        <v>200000</v>
      </c>
      <c r="H67" s="11">
        <v>49950</v>
      </c>
      <c r="I67" s="10">
        <f t="shared" si="0"/>
        <v>24.975000000000001</v>
      </c>
    </row>
    <row r="68" spans="1:9">
      <c r="A68" s="27" t="s">
        <v>75</v>
      </c>
      <c r="B68" s="27"/>
      <c r="C68" s="27"/>
      <c r="D68" s="27"/>
      <c r="E68" s="27"/>
      <c r="F68" s="9">
        <v>7816442</v>
      </c>
      <c r="G68" s="9">
        <v>2792350</v>
      </c>
      <c r="H68" s="9">
        <v>2327554.87</v>
      </c>
      <c r="I68" s="10">
        <f t="shared" si="0"/>
        <v>83.354696581732242</v>
      </c>
    </row>
    <row r="69" spans="1:9">
      <c r="A69" s="28" t="s">
        <v>76</v>
      </c>
      <c r="B69" s="28"/>
      <c r="C69" s="28"/>
      <c r="D69" s="28"/>
      <c r="E69" s="28"/>
      <c r="F69" s="11">
        <v>7816442</v>
      </c>
      <c r="G69" s="11">
        <v>2792350</v>
      </c>
      <c r="H69" s="11">
        <v>2327554.87</v>
      </c>
      <c r="I69" s="10">
        <f t="shared" si="0"/>
        <v>83.354696581732242</v>
      </c>
    </row>
    <row r="70" spans="1:9">
      <c r="A70" s="29" t="s">
        <v>68</v>
      </c>
      <c r="B70" s="29"/>
      <c r="C70" s="29"/>
      <c r="D70" s="29"/>
      <c r="E70" s="29"/>
      <c r="F70" s="9">
        <v>5206384</v>
      </c>
      <c r="G70" s="9">
        <v>2591778</v>
      </c>
      <c r="H70" s="12"/>
      <c r="I70" s="10">
        <f t="shared" si="0"/>
        <v>0</v>
      </c>
    </row>
    <row r="71" spans="1:9">
      <c r="A71" s="25" t="s">
        <v>69</v>
      </c>
      <c r="B71" s="25"/>
      <c r="C71" s="25"/>
      <c r="D71" s="25"/>
      <c r="E71" s="25"/>
      <c r="F71" s="11">
        <v>5206384</v>
      </c>
      <c r="G71" s="11">
        <v>2591778</v>
      </c>
      <c r="H71" s="13"/>
      <c r="I71" s="10">
        <f t="shared" si="0"/>
        <v>0</v>
      </c>
    </row>
    <row r="72" spans="1:9" ht="24.75" customHeight="1">
      <c r="A72" s="31" t="s">
        <v>18</v>
      </c>
      <c r="B72" s="31"/>
      <c r="C72" s="31"/>
      <c r="D72" s="31"/>
      <c r="E72" s="31"/>
      <c r="F72" s="9">
        <v>131640740.76000001</v>
      </c>
      <c r="G72" s="9">
        <v>72325256</v>
      </c>
      <c r="H72" s="9">
        <v>65746048.030000001</v>
      </c>
      <c r="I72" s="10">
        <f t="shared" ref="I72:I135" si="1">SUM(H72)/G72*100</f>
        <v>90.903304967216442</v>
      </c>
    </row>
    <row r="73" spans="1:9">
      <c r="A73" s="30" t="s">
        <v>41</v>
      </c>
      <c r="B73" s="30"/>
      <c r="C73" s="30"/>
      <c r="D73" s="30"/>
      <c r="E73" s="30"/>
      <c r="F73" s="9">
        <v>109772800</v>
      </c>
      <c r="G73" s="9">
        <v>59845256</v>
      </c>
      <c r="H73" s="9">
        <v>55820853.030000001</v>
      </c>
      <c r="I73" s="10">
        <f t="shared" si="1"/>
        <v>93.275318314287105</v>
      </c>
    </row>
    <row r="74" spans="1:9">
      <c r="A74" s="29" t="s">
        <v>42</v>
      </c>
      <c r="B74" s="29"/>
      <c r="C74" s="29"/>
      <c r="D74" s="29"/>
      <c r="E74" s="29"/>
      <c r="F74" s="9">
        <v>4458490</v>
      </c>
      <c r="G74" s="9">
        <v>2200390</v>
      </c>
      <c r="H74" s="9">
        <v>2131847.85</v>
      </c>
      <c r="I74" s="10">
        <f t="shared" si="1"/>
        <v>96.884999931830279</v>
      </c>
    </row>
    <row r="75" spans="1:9">
      <c r="A75" s="27" t="s">
        <v>43</v>
      </c>
      <c r="B75" s="27"/>
      <c r="C75" s="27"/>
      <c r="D75" s="27"/>
      <c r="E75" s="27"/>
      <c r="F75" s="9">
        <v>3654500</v>
      </c>
      <c r="G75" s="9">
        <v>1804500</v>
      </c>
      <c r="H75" s="9">
        <v>1804203.71</v>
      </c>
      <c r="I75" s="10">
        <f t="shared" si="1"/>
        <v>99.983580493211406</v>
      </c>
    </row>
    <row r="76" spans="1:9">
      <c r="A76" s="28" t="s">
        <v>44</v>
      </c>
      <c r="B76" s="28"/>
      <c r="C76" s="28"/>
      <c r="D76" s="28"/>
      <c r="E76" s="28"/>
      <c r="F76" s="11">
        <v>3654500</v>
      </c>
      <c r="G76" s="11">
        <v>1804500</v>
      </c>
      <c r="H76" s="11">
        <v>1804203.71</v>
      </c>
      <c r="I76" s="10">
        <f t="shared" si="1"/>
        <v>99.983580493211406</v>
      </c>
    </row>
    <row r="77" spans="1:9">
      <c r="A77" s="25" t="s">
        <v>45</v>
      </c>
      <c r="B77" s="25"/>
      <c r="C77" s="25"/>
      <c r="D77" s="25"/>
      <c r="E77" s="25"/>
      <c r="F77" s="11">
        <v>803990</v>
      </c>
      <c r="G77" s="11">
        <v>395890</v>
      </c>
      <c r="H77" s="11">
        <v>327644.14</v>
      </c>
      <c r="I77" s="10">
        <f t="shared" si="1"/>
        <v>82.76140847205032</v>
      </c>
    </row>
    <row r="78" spans="1:9">
      <c r="A78" s="29" t="s">
        <v>46</v>
      </c>
      <c r="B78" s="29"/>
      <c r="C78" s="29"/>
      <c r="D78" s="29"/>
      <c r="E78" s="29"/>
      <c r="F78" s="9">
        <v>424537</v>
      </c>
      <c r="G78" s="9">
        <v>230097</v>
      </c>
      <c r="H78" s="9">
        <v>199159.72</v>
      </c>
      <c r="I78" s="10">
        <f t="shared" si="1"/>
        <v>86.55467911359122</v>
      </c>
    </row>
    <row r="79" spans="1:9">
      <c r="A79" s="25" t="s">
        <v>47</v>
      </c>
      <c r="B79" s="25"/>
      <c r="C79" s="25"/>
      <c r="D79" s="25"/>
      <c r="E79" s="25"/>
      <c r="F79" s="11">
        <v>99600</v>
      </c>
      <c r="G79" s="11">
        <v>55600</v>
      </c>
      <c r="H79" s="11">
        <v>36550</v>
      </c>
      <c r="I79" s="10">
        <f t="shared" si="1"/>
        <v>65.737410071942449</v>
      </c>
    </row>
    <row r="80" spans="1:9">
      <c r="A80" s="25" t="s">
        <v>48</v>
      </c>
      <c r="B80" s="25"/>
      <c r="C80" s="25"/>
      <c r="D80" s="25"/>
      <c r="E80" s="25"/>
      <c r="F80" s="11">
        <v>211821</v>
      </c>
      <c r="G80" s="11">
        <v>109441</v>
      </c>
      <c r="H80" s="11">
        <v>108549.13</v>
      </c>
      <c r="I80" s="10">
        <f t="shared" si="1"/>
        <v>99.185067753401384</v>
      </c>
    </row>
    <row r="81" spans="1:9">
      <c r="A81" s="25" t="s">
        <v>49</v>
      </c>
      <c r="B81" s="25"/>
      <c r="C81" s="25"/>
      <c r="D81" s="25"/>
      <c r="E81" s="25"/>
      <c r="F81" s="11">
        <v>10440</v>
      </c>
      <c r="G81" s="11">
        <v>8000</v>
      </c>
      <c r="H81" s="13"/>
      <c r="I81" s="10">
        <f t="shared" si="1"/>
        <v>0</v>
      </c>
    </row>
    <row r="82" spans="1:9">
      <c r="A82" s="27" t="s">
        <v>50</v>
      </c>
      <c r="B82" s="27"/>
      <c r="C82" s="27"/>
      <c r="D82" s="27"/>
      <c r="E82" s="27"/>
      <c r="F82" s="9">
        <v>102676</v>
      </c>
      <c r="G82" s="9">
        <v>57056</v>
      </c>
      <c r="H82" s="9">
        <v>54060.59</v>
      </c>
      <c r="I82" s="10">
        <f t="shared" si="1"/>
        <v>94.750052579921473</v>
      </c>
    </row>
    <row r="83" spans="1:9">
      <c r="A83" s="28" t="s">
        <v>52</v>
      </c>
      <c r="B83" s="28"/>
      <c r="C83" s="28"/>
      <c r="D83" s="28"/>
      <c r="E83" s="28"/>
      <c r="F83" s="11">
        <v>2493</v>
      </c>
      <c r="G83" s="11">
        <v>1893</v>
      </c>
      <c r="H83" s="14">
        <v>968.43</v>
      </c>
      <c r="I83" s="10">
        <f t="shared" si="1"/>
        <v>51.158478605388268</v>
      </c>
    </row>
    <row r="84" spans="1:9">
      <c r="A84" s="28" t="s">
        <v>53</v>
      </c>
      <c r="B84" s="28"/>
      <c r="C84" s="28"/>
      <c r="D84" s="28"/>
      <c r="E84" s="28"/>
      <c r="F84" s="11">
        <v>29620</v>
      </c>
      <c r="G84" s="11">
        <v>15600</v>
      </c>
      <c r="H84" s="11">
        <v>14899.8</v>
      </c>
      <c r="I84" s="10">
        <f t="shared" si="1"/>
        <v>95.511538461538464</v>
      </c>
    </row>
    <row r="85" spans="1:9">
      <c r="A85" s="28" t="s">
        <v>54</v>
      </c>
      <c r="B85" s="28"/>
      <c r="C85" s="28"/>
      <c r="D85" s="28"/>
      <c r="E85" s="28"/>
      <c r="F85" s="11">
        <v>67563</v>
      </c>
      <c r="G85" s="11">
        <v>37363</v>
      </c>
      <c r="H85" s="11">
        <v>36812.54</v>
      </c>
      <c r="I85" s="10">
        <f t="shared" si="1"/>
        <v>98.52672429944063</v>
      </c>
    </row>
    <row r="86" spans="1:9">
      <c r="A86" s="28" t="s">
        <v>55</v>
      </c>
      <c r="B86" s="28"/>
      <c r="C86" s="28"/>
      <c r="D86" s="28"/>
      <c r="E86" s="28"/>
      <c r="F86" s="11">
        <v>3000</v>
      </c>
      <c r="G86" s="11">
        <v>2200</v>
      </c>
      <c r="H86" s="11">
        <v>1379.82</v>
      </c>
      <c r="I86" s="10">
        <f t="shared" si="1"/>
        <v>62.719090909090902</v>
      </c>
    </row>
    <row r="87" spans="1:9">
      <c r="A87" s="29" t="s">
        <v>58</v>
      </c>
      <c r="B87" s="29"/>
      <c r="C87" s="29"/>
      <c r="D87" s="29"/>
      <c r="E87" s="29"/>
      <c r="F87" s="9">
        <v>104878400</v>
      </c>
      <c r="G87" s="9">
        <v>57409134</v>
      </c>
      <c r="H87" s="9">
        <v>53484434.259999998</v>
      </c>
      <c r="I87" s="10">
        <f t="shared" si="1"/>
        <v>93.163631870844796</v>
      </c>
    </row>
    <row r="88" spans="1:9">
      <c r="A88" s="25" t="s">
        <v>59</v>
      </c>
      <c r="B88" s="25"/>
      <c r="C88" s="25"/>
      <c r="D88" s="25"/>
      <c r="E88" s="25"/>
      <c r="F88" s="11">
        <v>104878400</v>
      </c>
      <c r="G88" s="11">
        <v>57409134</v>
      </c>
      <c r="H88" s="11">
        <v>53484434.259999998</v>
      </c>
      <c r="I88" s="10">
        <f t="shared" si="1"/>
        <v>93.163631870844796</v>
      </c>
    </row>
    <row r="89" spans="1:9">
      <c r="A89" s="22" t="s">
        <v>62</v>
      </c>
      <c r="B89" s="22"/>
      <c r="C89" s="22"/>
      <c r="D89" s="22"/>
      <c r="E89" s="22"/>
      <c r="F89" s="11">
        <v>11373</v>
      </c>
      <c r="G89" s="11">
        <v>5635</v>
      </c>
      <c r="H89" s="11">
        <v>5411.2</v>
      </c>
      <c r="I89" s="10">
        <f t="shared" si="1"/>
        <v>96.028393966282167</v>
      </c>
    </row>
    <row r="90" spans="1:9">
      <c r="A90" s="30" t="s">
        <v>63</v>
      </c>
      <c r="B90" s="30"/>
      <c r="C90" s="30"/>
      <c r="D90" s="30"/>
      <c r="E90" s="30"/>
      <c r="F90" s="9">
        <v>21867940.760000002</v>
      </c>
      <c r="G90" s="9">
        <v>12480000</v>
      </c>
      <c r="H90" s="9">
        <v>9925195</v>
      </c>
      <c r="I90" s="10">
        <f t="shared" si="1"/>
        <v>79.528806089743583</v>
      </c>
    </row>
    <row r="91" spans="1:9">
      <c r="A91" s="29" t="s">
        <v>68</v>
      </c>
      <c r="B91" s="29"/>
      <c r="C91" s="29"/>
      <c r="D91" s="29"/>
      <c r="E91" s="29"/>
      <c r="F91" s="9">
        <v>21867940.760000002</v>
      </c>
      <c r="G91" s="9">
        <v>12480000</v>
      </c>
      <c r="H91" s="9">
        <v>9925195</v>
      </c>
      <c r="I91" s="10">
        <f t="shared" si="1"/>
        <v>79.528806089743583</v>
      </c>
    </row>
    <row r="92" spans="1:9">
      <c r="A92" s="25" t="s">
        <v>69</v>
      </c>
      <c r="B92" s="25"/>
      <c r="C92" s="25"/>
      <c r="D92" s="25"/>
      <c r="E92" s="25"/>
      <c r="F92" s="11">
        <v>21867940.760000002</v>
      </c>
      <c r="G92" s="11">
        <v>12480000</v>
      </c>
      <c r="H92" s="11">
        <v>9925195</v>
      </c>
      <c r="I92" s="10">
        <f t="shared" si="1"/>
        <v>79.528806089743583</v>
      </c>
    </row>
    <row r="93" spans="1:9" ht="28.5" customHeight="1">
      <c r="A93" s="31" t="s">
        <v>20</v>
      </c>
      <c r="B93" s="31"/>
      <c r="C93" s="31"/>
      <c r="D93" s="31"/>
      <c r="E93" s="31"/>
      <c r="F93" s="9">
        <v>215481177</v>
      </c>
      <c r="G93" s="9">
        <v>102778716.89</v>
      </c>
      <c r="H93" s="9">
        <v>94315051.769999996</v>
      </c>
      <c r="I93" s="10">
        <f t="shared" si="1"/>
        <v>91.765157830236063</v>
      </c>
    </row>
    <row r="94" spans="1:9">
      <c r="A94" s="30" t="s">
        <v>41</v>
      </c>
      <c r="B94" s="30"/>
      <c r="C94" s="30"/>
      <c r="D94" s="30"/>
      <c r="E94" s="30"/>
      <c r="F94" s="9">
        <v>211489107</v>
      </c>
      <c r="G94" s="9">
        <v>101883072.89</v>
      </c>
      <c r="H94" s="9">
        <v>93763359.849999994</v>
      </c>
      <c r="I94" s="10">
        <f t="shared" si="1"/>
        <v>92.030361070119454</v>
      </c>
    </row>
    <row r="95" spans="1:9">
      <c r="A95" s="29" t="s">
        <v>42</v>
      </c>
      <c r="B95" s="29"/>
      <c r="C95" s="29"/>
      <c r="D95" s="29"/>
      <c r="E95" s="29"/>
      <c r="F95" s="9">
        <v>115285911</v>
      </c>
      <c r="G95" s="9">
        <v>58579094</v>
      </c>
      <c r="H95" s="9">
        <v>58246791.619999997</v>
      </c>
      <c r="I95" s="10">
        <f t="shared" si="1"/>
        <v>99.432728713762614</v>
      </c>
    </row>
    <row r="96" spans="1:9">
      <c r="A96" s="27" t="s">
        <v>43</v>
      </c>
      <c r="B96" s="27"/>
      <c r="C96" s="27"/>
      <c r="D96" s="27"/>
      <c r="E96" s="27"/>
      <c r="F96" s="9">
        <v>94475852</v>
      </c>
      <c r="G96" s="9">
        <v>47970502</v>
      </c>
      <c r="H96" s="9">
        <v>47801954.93</v>
      </c>
      <c r="I96" s="10">
        <f t="shared" si="1"/>
        <v>99.648644348145453</v>
      </c>
    </row>
    <row r="97" spans="1:9">
      <c r="A97" s="28" t="s">
        <v>44</v>
      </c>
      <c r="B97" s="28"/>
      <c r="C97" s="28"/>
      <c r="D97" s="28"/>
      <c r="E97" s="28"/>
      <c r="F97" s="11">
        <v>94475852</v>
      </c>
      <c r="G97" s="11">
        <v>47970502</v>
      </c>
      <c r="H97" s="11">
        <v>47801954.93</v>
      </c>
      <c r="I97" s="10">
        <f t="shared" si="1"/>
        <v>99.648644348145453</v>
      </c>
    </row>
    <row r="98" spans="1:9">
      <c r="A98" s="25" t="s">
        <v>45</v>
      </c>
      <c r="B98" s="25"/>
      <c r="C98" s="25"/>
      <c r="D98" s="25"/>
      <c r="E98" s="25"/>
      <c r="F98" s="11">
        <v>20810059</v>
      </c>
      <c r="G98" s="11">
        <v>10608592</v>
      </c>
      <c r="H98" s="11">
        <v>10444836.689999999</v>
      </c>
      <c r="I98" s="10">
        <f t="shared" si="1"/>
        <v>98.456389782923111</v>
      </c>
    </row>
    <row r="99" spans="1:9">
      <c r="A99" s="29" t="s">
        <v>46</v>
      </c>
      <c r="B99" s="29"/>
      <c r="C99" s="29"/>
      <c r="D99" s="29"/>
      <c r="E99" s="29"/>
      <c r="F99" s="9">
        <v>19249438</v>
      </c>
      <c r="G99" s="9">
        <v>9315666.9100000001</v>
      </c>
      <c r="H99" s="9">
        <v>6838109.54</v>
      </c>
      <c r="I99" s="10">
        <f t="shared" si="1"/>
        <v>73.404401489060973</v>
      </c>
    </row>
    <row r="100" spans="1:9">
      <c r="A100" s="25" t="s">
        <v>47</v>
      </c>
      <c r="B100" s="25"/>
      <c r="C100" s="25"/>
      <c r="D100" s="25"/>
      <c r="E100" s="25"/>
      <c r="F100" s="11">
        <v>4239678</v>
      </c>
      <c r="G100" s="11">
        <v>2699034</v>
      </c>
      <c r="H100" s="11">
        <v>2174855.58</v>
      </c>
      <c r="I100" s="10">
        <f t="shared" si="1"/>
        <v>80.579036055121946</v>
      </c>
    </row>
    <row r="101" spans="1:9">
      <c r="A101" s="25" t="s">
        <v>71</v>
      </c>
      <c r="B101" s="25"/>
      <c r="C101" s="25"/>
      <c r="D101" s="25"/>
      <c r="E101" s="25"/>
      <c r="F101" s="11">
        <v>159359</v>
      </c>
      <c r="G101" s="11">
        <v>87750</v>
      </c>
      <c r="H101" s="11">
        <v>78178.62</v>
      </c>
      <c r="I101" s="10">
        <f t="shared" si="1"/>
        <v>89.092444444444439</v>
      </c>
    </row>
    <row r="102" spans="1:9">
      <c r="A102" s="25" t="s">
        <v>72</v>
      </c>
      <c r="B102" s="25"/>
      <c r="C102" s="25"/>
      <c r="D102" s="25"/>
      <c r="E102" s="25"/>
      <c r="F102" s="11">
        <v>870201</v>
      </c>
      <c r="G102" s="11">
        <v>426143</v>
      </c>
      <c r="H102" s="11">
        <v>368245.51</v>
      </c>
      <c r="I102" s="10">
        <f t="shared" si="1"/>
        <v>86.41360059886</v>
      </c>
    </row>
    <row r="103" spans="1:9">
      <c r="A103" s="25" t="s">
        <v>48</v>
      </c>
      <c r="B103" s="25"/>
      <c r="C103" s="25"/>
      <c r="D103" s="25"/>
      <c r="E103" s="25"/>
      <c r="F103" s="11">
        <v>7307540</v>
      </c>
      <c r="G103" s="11">
        <v>3422244.91</v>
      </c>
      <c r="H103" s="11">
        <v>2107367.1800000002</v>
      </c>
      <c r="I103" s="10">
        <f t="shared" si="1"/>
        <v>61.578502866412336</v>
      </c>
    </row>
    <row r="104" spans="1:9">
      <c r="A104" s="25" t="s">
        <v>49</v>
      </c>
      <c r="B104" s="25"/>
      <c r="C104" s="25"/>
      <c r="D104" s="25"/>
      <c r="E104" s="25"/>
      <c r="F104" s="11">
        <v>275835</v>
      </c>
      <c r="G104" s="11">
        <v>129265</v>
      </c>
      <c r="H104" s="11">
        <v>90647.35</v>
      </c>
      <c r="I104" s="10">
        <f t="shared" si="1"/>
        <v>70.125207906239126</v>
      </c>
    </row>
    <row r="105" spans="1:9">
      <c r="A105" s="27" t="s">
        <v>50</v>
      </c>
      <c r="B105" s="27"/>
      <c r="C105" s="27"/>
      <c r="D105" s="27"/>
      <c r="E105" s="27"/>
      <c r="F105" s="9">
        <v>2695661</v>
      </c>
      <c r="G105" s="9">
        <v>1477643</v>
      </c>
      <c r="H105" s="9">
        <v>1347933.1</v>
      </c>
      <c r="I105" s="10">
        <f t="shared" si="1"/>
        <v>91.221837751067085</v>
      </c>
    </row>
    <row r="106" spans="1:9">
      <c r="A106" s="28" t="s">
        <v>51</v>
      </c>
      <c r="B106" s="28"/>
      <c r="C106" s="28"/>
      <c r="D106" s="28"/>
      <c r="E106" s="28"/>
      <c r="F106" s="11">
        <v>834956</v>
      </c>
      <c r="G106" s="11">
        <v>551040</v>
      </c>
      <c r="H106" s="11">
        <v>525345.27</v>
      </c>
      <c r="I106" s="10">
        <f t="shared" si="1"/>
        <v>95.337048127177709</v>
      </c>
    </row>
    <row r="107" spans="1:9">
      <c r="A107" s="28" t="s">
        <v>52</v>
      </c>
      <c r="B107" s="28"/>
      <c r="C107" s="28"/>
      <c r="D107" s="28"/>
      <c r="E107" s="28"/>
      <c r="F107" s="11">
        <v>176888</v>
      </c>
      <c r="G107" s="11">
        <v>84248</v>
      </c>
      <c r="H107" s="11">
        <v>61424.98</v>
      </c>
      <c r="I107" s="10">
        <f t="shared" si="1"/>
        <v>72.909718925078352</v>
      </c>
    </row>
    <row r="108" spans="1:9">
      <c r="A108" s="28" t="s">
        <v>53</v>
      </c>
      <c r="B108" s="28"/>
      <c r="C108" s="28"/>
      <c r="D108" s="28"/>
      <c r="E108" s="28"/>
      <c r="F108" s="11">
        <v>984837</v>
      </c>
      <c r="G108" s="11">
        <v>462819</v>
      </c>
      <c r="H108" s="11">
        <v>412499.94</v>
      </c>
      <c r="I108" s="10">
        <f t="shared" si="1"/>
        <v>89.127702190273084</v>
      </c>
    </row>
    <row r="109" spans="1:9">
      <c r="A109" s="28" t="s">
        <v>54</v>
      </c>
      <c r="B109" s="28"/>
      <c r="C109" s="28"/>
      <c r="D109" s="28"/>
      <c r="E109" s="28"/>
      <c r="F109" s="11">
        <v>645219</v>
      </c>
      <c r="G109" s="11">
        <v>351715</v>
      </c>
      <c r="H109" s="11">
        <v>325620.84000000003</v>
      </c>
      <c r="I109" s="10">
        <f t="shared" si="1"/>
        <v>92.58087940520025</v>
      </c>
    </row>
    <row r="110" spans="1:9">
      <c r="A110" s="28" t="s">
        <v>55</v>
      </c>
      <c r="B110" s="28"/>
      <c r="C110" s="28"/>
      <c r="D110" s="28"/>
      <c r="E110" s="28"/>
      <c r="F110" s="11">
        <v>53761</v>
      </c>
      <c r="G110" s="11">
        <v>27821</v>
      </c>
      <c r="H110" s="11">
        <v>23042.07</v>
      </c>
      <c r="I110" s="10">
        <f t="shared" si="1"/>
        <v>82.822580065418208</v>
      </c>
    </row>
    <row r="111" spans="1:9">
      <c r="A111" s="27" t="s">
        <v>56</v>
      </c>
      <c r="B111" s="27"/>
      <c r="C111" s="27"/>
      <c r="D111" s="27"/>
      <c r="E111" s="27"/>
      <c r="F111" s="9">
        <v>3701164</v>
      </c>
      <c r="G111" s="9">
        <v>1073587</v>
      </c>
      <c r="H111" s="9">
        <v>670882.19999999995</v>
      </c>
      <c r="I111" s="10">
        <f t="shared" si="1"/>
        <v>62.489784246642323</v>
      </c>
    </row>
    <row r="112" spans="1:9">
      <c r="A112" s="28" t="s">
        <v>57</v>
      </c>
      <c r="B112" s="28"/>
      <c r="C112" s="28"/>
      <c r="D112" s="28"/>
      <c r="E112" s="28"/>
      <c r="F112" s="11">
        <v>3701164</v>
      </c>
      <c r="G112" s="11">
        <v>1073587</v>
      </c>
      <c r="H112" s="11">
        <v>670882.19999999995</v>
      </c>
      <c r="I112" s="10">
        <f t="shared" si="1"/>
        <v>62.489784246642323</v>
      </c>
    </row>
    <row r="113" spans="1:9">
      <c r="A113" s="29" t="s">
        <v>58</v>
      </c>
      <c r="B113" s="29"/>
      <c r="C113" s="29"/>
      <c r="D113" s="29"/>
      <c r="E113" s="29"/>
      <c r="F113" s="9">
        <v>1518700</v>
      </c>
      <c r="G113" s="9">
        <v>807712</v>
      </c>
      <c r="H113" s="9">
        <v>802876.34</v>
      </c>
      <c r="I113" s="10">
        <f t="shared" si="1"/>
        <v>99.401313834634124</v>
      </c>
    </row>
    <row r="114" spans="1:9">
      <c r="A114" s="25" t="s">
        <v>59</v>
      </c>
      <c r="B114" s="25"/>
      <c r="C114" s="25"/>
      <c r="D114" s="25"/>
      <c r="E114" s="25"/>
      <c r="F114" s="11">
        <v>1518700</v>
      </c>
      <c r="G114" s="11">
        <v>807712</v>
      </c>
      <c r="H114" s="11">
        <v>802876.34</v>
      </c>
      <c r="I114" s="10">
        <f t="shared" si="1"/>
        <v>99.401313834634124</v>
      </c>
    </row>
    <row r="115" spans="1:9">
      <c r="A115" s="29" t="s">
        <v>60</v>
      </c>
      <c r="B115" s="29"/>
      <c r="C115" s="29"/>
      <c r="D115" s="29"/>
      <c r="E115" s="29"/>
      <c r="F115" s="9">
        <v>75077164</v>
      </c>
      <c r="G115" s="9">
        <v>32987901.98</v>
      </c>
      <c r="H115" s="9">
        <v>27703595.399999999</v>
      </c>
      <c r="I115" s="10">
        <f t="shared" si="1"/>
        <v>83.981077113652802</v>
      </c>
    </row>
    <row r="116" spans="1:9">
      <c r="A116" s="25" t="s">
        <v>61</v>
      </c>
      <c r="B116" s="25"/>
      <c r="C116" s="25"/>
      <c r="D116" s="25"/>
      <c r="E116" s="25"/>
      <c r="F116" s="11">
        <v>75077164</v>
      </c>
      <c r="G116" s="11">
        <v>32987901.98</v>
      </c>
      <c r="H116" s="11">
        <v>27703595.399999999</v>
      </c>
      <c r="I116" s="10">
        <f t="shared" si="1"/>
        <v>83.981077113652802</v>
      </c>
    </row>
    <row r="117" spans="1:9">
      <c r="A117" s="22" t="s">
        <v>62</v>
      </c>
      <c r="B117" s="22"/>
      <c r="C117" s="22"/>
      <c r="D117" s="22"/>
      <c r="E117" s="22"/>
      <c r="F117" s="11">
        <v>357894</v>
      </c>
      <c r="G117" s="11">
        <v>192698</v>
      </c>
      <c r="H117" s="11">
        <v>171986.95</v>
      </c>
      <c r="I117" s="10">
        <f t="shared" si="1"/>
        <v>89.252068002781556</v>
      </c>
    </row>
    <row r="118" spans="1:9">
      <c r="A118" s="30" t="s">
        <v>63</v>
      </c>
      <c r="B118" s="30"/>
      <c r="C118" s="30"/>
      <c r="D118" s="30"/>
      <c r="E118" s="30"/>
      <c r="F118" s="9">
        <v>3992070</v>
      </c>
      <c r="G118" s="9">
        <v>895644</v>
      </c>
      <c r="H118" s="9">
        <v>551691.92000000004</v>
      </c>
      <c r="I118" s="10">
        <f t="shared" si="1"/>
        <v>61.597232829115143</v>
      </c>
    </row>
    <row r="119" spans="1:9">
      <c r="A119" s="29" t="s">
        <v>64</v>
      </c>
      <c r="B119" s="29"/>
      <c r="C119" s="29"/>
      <c r="D119" s="29"/>
      <c r="E119" s="29"/>
      <c r="F119" s="9">
        <v>2327300</v>
      </c>
      <c r="G119" s="9">
        <v>555644</v>
      </c>
      <c r="H119" s="9">
        <v>464073.94</v>
      </c>
      <c r="I119" s="10">
        <f t="shared" si="1"/>
        <v>83.520012813960022</v>
      </c>
    </row>
    <row r="120" spans="1:9">
      <c r="A120" s="25" t="s">
        <v>65</v>
      </c>
      <c r="B120" s="25"/>
      <c r="C120" s="25"/>
      <c r="D120" s="25"/>
      <c r="E120" s="25"/>
      <c r="F120" s="11">
        <v>2327300</v>
      </c>
      <c r="G120" s="11">
        <v>555644</v>
      </c>
      <c r="H120" s="11">
        <v>464073.94</v>
      </c>
      <c r="I120" s="10">
        <f t="shared" si="1"/>
        <v>83.520012813960022</v>
      </c>
    </row>
    <row r="121" spans="1:9">
      <c r="A121" s="29" t="s">
        <v>68</v>
      </c>
      <c r="B121" s="29"/>
      <c r="C121" s="29"/>
      <c r="D121" s="29"/>
      <c r="E121" s="29"/>
      <c r="F121" s="9">
        <v>1664770</v>
      </c>
      <c r="G121" s="9">
        <v>340000</v>
      </c>
      <c r="H121" s="9">
        <v>87617.98</v>
      </c>
      <c r="I121" s="10">
        <f t="shared" si="1"/>
        <v>25.769994117647059</v>
      </c>
    </row>
    <row r="122" spans="1:9">
      <c r="A122" s="25" t="s">
        <v>77</v>
      </c>
      <c r="B122" s="25"/>
      <c r="C122" s="25"/>
      <c r="D122" s="25"/>
      <c r="E122" s="25"/>
      <c r="F122" s="11">
        <v>1664770</v>
      </c>
      <c r="G122" s="11">
        <v>340000</v>
      </c>
      <c r="H122" s="11">
        <v>87617.98</v>
      </c>
      <c r="I122" s="10">
        <f t="shared" si="1"/>
        <v>25.769994117647059</v>
      </c>
    </row>
    <row r="123" spans="1:9" ht="30.75" customHeight="1">
      <c r="A123" s="31" t="s">
        <v>21</v>
      </c>
      <c r="B123" s="31"/>
      <c r="C123" s="31"/>
      <c r="D123" s="31"/>
      <c r="E123" s="31"/>
      <c r="F123" s="9">
        <v>223183321</v>
      </c>
      <c r="G123" s="9">
        <v>112308891</v>
      </c>
      <c r="H123" s="9">
        <v>109925811.45</v>
      </c>
      <c r="I123" s="10">
        <f t="shared" si="1"/>
        <v>97.878102500362147</v>
      </c>
    </row>
    <row r="124" spans="1:9">
      <c r="A124" s="30" t="s">
        <v>41</v>
      </c>
      <c r="B124" s="30"/>
      <c r="C124" s="30"/>
      <c r="D124" s="30"/>
      <c r="E124" s="30"/>
      <c r="F124" s="9">
        <v>217636248</v>
      </c>
      <c r="G124" s="9">
        <v>111487884</v>
      </c>
      <c r="H124" s="9">
        <v>109757769.45</v>
      </c>
      <c r="I124" s="10">
        <f t="shared" si="1"/>
        <v>98.448159129112184</v>
      </c>
    </row>
    <row r="125" spans="1:9">
      <c r="A125" s="29" t="s">
        <v>42</v>
      </c>
      <c r="B125" s="29"/>
      <c r="C125" s="29"/>
      <c r="D125" s="29"/>
      <c r="E125" s="29"/>
      <c r="F125" s="9">
        <v>153186177</v>
      </c>
      <c r="G125" s="9">
        <v>81450194</v>
      </c>
      <c r="H125" s="9">
        <v>80828119.480000004</v>
      </c>
      <c r="I125" s="10">
        <f t="shared" si="1"/>
        <v>99.236251641094924</v>
      </c>
    </row>
    <row r="126" spans="1:9">
      <c r="A126" s="27" t="s">
        <v>43</v>
      </c>
      <c r="B126" s="27"/>
      <c r="C126" s="27"/>
      <c r="D126" s="27"/>
      <c r="E126" s="27"/>
      <c r="F126" s="9">
        <v>125512644</v>
      </c>
      <c r="G126" s="9">
        <v>66725037</v>
      </c>
      <c r="H126" s="9">
        <v>66230043.329999998</v>
      </c>
      <c r="I126" s="10">
        <f t="shared" si="1"/>
        <v>99.258159017581363</v>
      </c>
    </row>
    <row r="127" spans="1:9">
      <c r="A127" s="28" t="s">
        <v>44</v>
      </c>
      <c r="B127" s="28"/>
      <c r="C127" s="28"/>
      <c r="D127" s="28"/>
      <c r="E127" s="28"/>
      <c r="F127" s="11">
        <v>125512644</v>
      </c>
      <c r="G127" s="11">
        <v>66725037</v>
      </c>
      <c r="H127" s="11">
        <v>66230043.329999998</v>
      </c>
      <c r="I127" s="10">
        <f t="shared" si="1"/>
        <v>99.258159017581363</v>
      </c>
    </row>
    <row r="128" spans="1:9">
      <c r="A128" s="25" t="s">
        <v>45</v>
      </c>
      <c r="B128" s="25"/>
      <c r="C128" s="25"/>
      <c r="D128" s="25"/>
      <c r="E128" s="25"/>
      <c r="F128" s="11">
        <v>27673533</v>
      </c>
      <c r="G128" s="11">
        <v>14725157</v>
      </c>
      <c r="H128" s="11">
        <v>14598076.15</v>
      </c>
      <c r="I128" s="10">
        <f t="shared" si="1"/>
        <v>99.136981357821867</v>
      </c>
    </row>
    <row r="129" spans="1:9">
      <c r="A129" s="29" t="s">
        <v>46</v>
      </c>
      <c r="B129" s="29"/>
      <c r="C129" s="29"/>
      <c r="D129" s="29"/>
      <c r="E129" s="29"/>
      <c r="F129" s="9">
        <v>20469430</v>
      </c>
      <c r="G129" s="9">
        <v>9490587</v>
      </c>
      <c r="H129" s="9">
        <v>8450108.8000000007</v>
      </c>
      <c r="I129" s="10">
        <f t="shared" si="1"/>
        <v>89.036735030193611</v>
      </c>
    </row>
    <row r="130" spans="1:9">
      <c r="A130" s="25" t="s">
        <v>47</v>
      </c>
      <c r="B130" s="25"/>
      <c r="C130" s="25"/>
      <c r="D130" s="25"/>
      <c r="E130" s="25"/>
      <c r="F130" s="11">
        <v>2258661</v>
      </c>
      <c r="G130" s="11">
        <v>1097744</v>
      </c>
      <c r="H130" s="11">
        <v>889210.77</v>
      </c>
      <c r="I130" s="10">
        <f t="shared" si="1"/>
        <v>81.003473487443344</v>
      </c>
    </row>
    <row r="131" spans="1:9">
      <c r="A131" s="25" t="s">
        <v>48</v>
      </c>
      <c r="B131" s="25"/>
      <c r="C131" s="25"/>
      <c r="D131" s="25"/>
      <c r="E131" s="25"/>
      <c r="F131" s="11">
        <v>6522799</v>
      </c>
      <c r="G131" s="11">
        <v>2670047</v>
      </c>
      <c r="H131" s="11">
        <v>2308452.35</v>
      </c>
      <c r="I131" s="10">
        <f t="shared" si="1"/>
        <v>86.457367604390484</v>
      </c>
    </row>
    <row r="132" spans="1:9">
      <c r="A132" s="27" t="s">
        <v>50</v>
      </c>
      <c r="B132" s="27"/>
      <c r="C132" s="27"/>
      <c r="D132" s="27"/>
      <c r="E132" s="27"/>
      <c r="F132" s="9">
        <v>9362100</v>
      </c>
      <c r="G132" s="9">
        <v>4369618</v>
      </c>
      <c r="H132" s="9">
        <v>4147435.68</v>
      </c>
      <c r="I132" s="10">
        <f t="shared" si="1"/>
        <v>94.915291908812165</v>
      </c>
    </row>
    <row r="133" spans="1:9">
      <c r="A133" s="28" t="s">
        <v>51</v>
      </c>
      <c r="B133" s="28"/>
      <c r="C133" s="28"/>
      <c r="D133" s="28"/>
      <c r="E133" s="28"/>
      <c r="F133" s="11">
        <v>4300598</v>
      </c>
      <c r="G133" s="11">
        <v>2446995</v>
      </c>
      <c r="H133" s="11">
        <v>2426145.2799999998</v>
      </c>
      <c r="I133" s="10">
        <f t="shared" si="1"/>
        <v>99.147945950032579</v>
      </c>
    </row>
    <row r="134" spans="1:9">
      <c r="A134" s="28" t="s">
        <v>52</v>
      </c>
      <c r="B134" s="28"/>
      <c r="C134" s="28"/>
      <c r="D134" s="28"/>
      <c r="E134" s="28"/>
      <c r="F134" s="11">
        <v>340548</v>
      </c>
      <c r="G134" s="11">
        <v>114588</v>
      </c>
      <c r="H134" s="11">
        <v>85032.84</v>
      </c>
      <c r="I134" s="10">
        <f t="shared" si="1"/>
        <v>74.207456278144306</v>
      </c>
    </row>
    <row r="135" spans="1:9">
      <c r="A135" s="28" t="s">
        <v>53</v>
      </c>
      <c r="B135" s="28"/>
      <c r="C135" s="28"/>
      <c r="D135" s="28"/>
      <c r="E135" s="28"/>
      <c r="F135" s="11">
        <v>3057950</v>
      </c>
      <c r="G135" s="11">
        <v>948288</v>
      </c>
      <c r="H135" s="11">
        <v>833110.54</v>
      </c>
      <c r="I135" s="10">
        <f t="shared" si="1"/>
        <v>87.854168775730585</v>
      </c>
    </row>
    <row r="136" spans="1:9">
      <c r="A136" s="28" t="s">
        <v>54</v>
      </c>
      <c r="B136" s="28"/>
      <c r="C136" s="28"/>
      <c r="D136" s="28"/>
      <c r="E136" s="28"/>
      <c r="F136" s="11">
        <v>1112979</v>
      </c>
      <c r="G136" s="11">
        <v>678099</v>
      </c>
      <c r="H136" s="11">
        <v>634695.39</v>
      </c>
      <c r="I136" s="10">
        <f t="shared" ref="I136:I199" si="2">SUM(H136)/G136*100</f>
        <v>93.599222237460893</v>
      </c>
    </row>
    <row r="137" spans="1:9">
      <c r="A137" s="28" t="s">
        <v>55</v>
      </c>
      <c r="B137" s="28"/>
      <c r="C137" s="28"/>
      <c r="D137" s="28"/>
      <c r="E137" s="28"/>
      <c r="F137" s="11">
        <v>550025</v>
      </c>
      <c r="G137" s="11">
        <v>181648</v>
      </c>
      <c r="H137" s="11">
        <v>168451.63</v>
      </c>
      <c r="I137" s="10">
        <f t="shared" si="2"/>
        <v>92.735196644058831</v>
      </c>
    </row>
    <row r="138" spans="1:9">
      <c r="A138" s="27" t="s">
        <v>56</v>
      </c>
      <c r="B138" s="27"/>
      <c r="C138" s="27"/>
      <c r="D138" s="27"/>
      <c r="E138" s="27"/>
      <c r="F138" s="9">
        <v>2325870</v>
      </c>
      <c r="G138" s="9">
        <v>1353178</v>
      </c>
      <c r="H138" s="9">
        <v>1105010</v>
      </c>
      <c r="I138" s="10">
        <f t="shared" si="2"/>
        <v>81.660358060802054</v>
      </c>
    </row>
    <row r="139" spans="1:9">
      <c r="A139" s="28" t="s">
        <v>78</v>
      </c>
      <c r="B139" s="28"/>
      <c r="C139" s="28"/>
      <c r="D139" s="28"/>
      <c r="E139" s="28"/>
      <c r="F139" s="11">
        <v>5390</v>
      </c>
      <c r="G139" s="11">
        <v>5390</v>
      </c>
      <c r="H139" s="13"/>
      <c r="I139" s="10">
        <f t="shared" si="2"/>
        <v>0</v>
      </c>
    </row>
    <row r="140" spans="1:9">
      <c r="A140" s="28" t="s">
        <v>57</v>
      </c>
      <c r="B140" s="28"/>
      <c r="C140" s="28"/>
      <c r="D140" s="28"/>
      <c r="E140" s="28"/>
      <c r="F140" s="11">
        <v>2320480</v>
      </c>
      <c r="G140" s="11">
        <v>1347788</v>
      </c>
      <c r="H140" s="11">
        <v>1105010</v>
      </c>
      <c r="I140" s="10">
        <f t="shared" si="2"/>
        <v>81.986929695174609</v>
      </c>
    </row>
    <row r="141" spans="1:9">
      <c r="A141" s="29" t="s">
        <v>58</v>
      </c>
      <c r="B141" s="29"/>
      <c r="C141" s="29"/>
      <c r="D141" s="29"/>
      <c r="E141" s="29"/>
      <c r="F141" s="9">
        <v>43956576</v>
      </c>
      <c r="G141" s="9">
        <v>20524717</v>
      </c>
      <c r="H141" s="9">
        <v>20475849.100000001</v>
      </c>
      <c r="I141" s="10">
        <f t="shared" si="2"/>
        <v>99.761907070387394</v>
      </c>
    </row>
    <row r="142" spans="1:9">
      <c r="A142" s="25" t="s">
        <v>59</v>
      </c>
      <c r="B142" s="25"/>
      <c r="C142" s="25"/>
      <c r="D142" s="25"/>
      <c r="E142" s="25"/>
      <c r="F142" s="11">
        <v>43956576</v>
      </c>
      <c r="G142" s="11">
        <v>20524717</v>
      </c>
      <c r="H142" s="11">
        <v>20475849.100000001</v>
      </c>
      <c r="I142" s="10">
        <f t="shared" si="2"/>
        <v>99.761907070387394</v>
      </c>
    </row>
    <row r="143" spans="1:9">
      <c r="A143" s="22" t="s">
        <v>62</v>
      </c>
      <c r="B143" s="22"/>
      <c r="C143" s="22"/>
      <c r="D143" s="22"/>
      <c r="E143" s="22"/>
      <c r="F143" s="11">
        <v>24065</v>
      </c>
      <c r="G143" s="11">
        <v>22386</v>
      </c>
      <c r="H143" s="11">
        <v>3692.07</v>
      </c>
      <c r="I143" s="10">
        <f t="shared" si="2"/>
        <v>16.492763334226748</v>
      </c>
    </row>
    <row r="144" spans="1:9">
      <c r="A144" s="30" t="s">
        <v>63</v>
      </c>
      <c r="B144" s="30"/>
      <c r="C144" s="30"/>
      <c r="D144" s="30"/>
      <c r="E144" s="30"/>
      <c r="F144" s="9">
        <v>5547073</v>
      </c>
      <c r="G144" s="9">
        <v>821007</v>
      </c>
      <c r="H144" s="9">
        <v>168042</v>
      </c>
      <c r="I144" s="10">
        <f t="shared" si="2"/>
        <v>20.467791383021094</v>
      </c>
    </row>
    <row r="145" spans="1:9">
      <c r="A145" s="29" t="s">
        <v>64</v>
      </c>
      <c r="B145" s="29"/>
      <c r="C145" s="29"/>
      <c r="D145" s="29"/>
      <c r="E145" s="29"/>
      <c r="F145" s="9">
        <v>1540500</v>
      </c>
      <c r="G145" s="9">
        <v>248640</v>
      </c>
      <c r="H145" s="9">
        <v>168042</v>
      </c>
      <c r="I145" s="10">
        <f t="shared" si="2"/>
        <v>67.584459459459453</v>
      </c>
    </row>
    <row r="146" spans="1:9">
      <c r="A146" s="25" t="s">
        <v>65</v>
      </c>
      <c r="B146" s="25"/>
      <c r="C146" s="25"/>
      <c r="D146" s="25"/>
      <c r="E146" s="25"/>
      <c r="F146" s="11">
        <v>1540500</v>
      </c>
      <c r="G146" s="11">
        <v>248640</v>
      </c>
      <c r="H146" s="11">
        <v>168042</v>
      </c>
      <c r="I146" s="10">
        <f t="shared" si="2"/>
        <v>67.584459459459453</v>
      </c>
    </row>
    <row r="147" spans="1:9">
      <c r="A147" s="29" t="s">
        <v>68</v>
      </c>
      <c r="B147" s="29"/>
      <c r="C147" s="29"/>
      <c r="D147" s="29"/>
      <c r="E147" s="29"/>
      <c r="F147" s="9">
        <v>4006573</v>
      </c>
      <c r="G147" s="9">
        <v>572367</v>
      </c>
      <c r="H147" s="12"/>
      <c r="I147" s="10">
        <f t="shared" si="2"/>
        <v>0</v>
      </c>
    </row>
    <row r="148" spans="1:9">
      <c r="A148" s="25" t="s">
        <v>69</v>
      </c>
      <c r="B148" s="25"/>
      <c r="C148" s="25"/>
      <c r="D148" s="25"/>
      <c r="E148" s="25"/>
      <c r="F148" s="11">
        <v>4006573</v>
      </c>
      <c r="G148" s="11">
        <v>572367</v>
      </c>
      <c r="H148" s="13"/>
      <c r="I148" s="10">
        <f t="shared" si="2"/>
        <v>0</v>
      </c>
    </row>
    <row r="149" spans="1:9" ht="34.5" customHeight="1">
      <c r="A149" s="31" t="s">
        <v>22</v>
      </c>
      <c r="B149" s="31"/>
      <c r="C149" s="31"/>
      <c r="D149" s="31"/>
      <c r="E149" s="31"/>
      <c r="F149" s="9">
        <v>172443086</v>
      </c>
      <c r="G149" s="9">
        <v>80549863</v>
      </c>
      <c r="H149" s="9">
        <v>78347617.780000001</v>
      </c>
      <c r="I149" s="10">
        <f t="shared" si="2"/>
        <v>97.26598514512682</v>
      </c>
    </row>
    <row r="150" spans="1:9">
      <c r="A150" s="30" t="s">
        <v>41</v>
      </c>
      <c r="B150" s="30"/>
      <c r="C150" s="30"/>
      <c r="D150" s="30"/>
      <c r="E150" s="30"/>
      <c r="F150" s="9">
        <v>168862621</v>
      </c>
      <c r="G150" s="9">
        <v>80549863</v>
      </c>
      <c r="H150" s="9">
        <v>78347617.780000001</v>
      </c>
      <c r="I150" s="10">
        <f t="shared" si="2"/>
        <v>97.26598514512682</v>
      </c>
    </row>
    <row r="151" spans="1:9">
      <c r="A151" s="29" t="s">
        <v>42</v>
      </c>
      <c r="B151" s="29"/>
      <c r="C151" s="29"/>
      <c r="D151" s="29"/>
      <c r="E151" s="29"/>
      <c r="F151" s="9">
        <v>115111132</v>
      </c>
      <c r="G151" s="9">
        <v>53405737</v>
      </c>
      <c r="H151" s="9">
        <v>53355048.469999999</v>
      </c>
      <c r="I151" s="10">
        <f t="shared" si="2"/>
        <v>99.905087856010681</v>
      </c>
    </row>
    <row r="152" spans="1:9">
      <c r="A152" s="27" t="s">
        <v>43</v>
      </c>
      <c r="B152" s="27"/>
      <c r="C152" s="27"/>
      <c r="D152" s="27"/>
      <c r="E152" s="27"/>
      <c r="F152" s="9">
        <v>94350434</v>
      </c>
      <c r="G152" s="9">
        <v>43748462</v>
      </c>
      <c r="H152" s="9">
        <v>43717112.060000002</v>
      </c>
      <c r="I152" s="10">
        <f t="shared" si="2"/>
        <v>99.9283404751463</v>
      </c>
    </row>
    <row r="153" spans="1:9">
      <c r="A153" s="28" t="s">
        <v>44</v>
      </c>
      <c r="B153" s="28"/>
      <c r="C153" s="28"/>
      <c r="D153" s="28"/>
      <c r="E153" s="28"/>
      <c r="F153" s="11">
        <v>94350434</v>
      </c>
      <c r="G153" s="11">
        <v>43748462</v>
      </c>
      <c r="H153" s="11">
        <v>43717112.060000002</v>
      </c>
      <c r="I153" s="10">
        <f t="shared" si="2"/>
        <v>99.9283404751463</v>
      </c>
    </row>
    <row r="154" spans="1:9">
      <c r="A154" s="25" t="s">
        <v>45</v>
      </c>
      <c r="B154" s="25"/>
      <c r="C154" s="25"/>
      <c r="D154" s="25"/>
      <c r="E154" s="25"/>
      <c r="F154" s="11">
        <v>20760698</v>
      </c>
      <c r="G154" s="11">
        <v>9657275</v>
      </c>
      <c r="H154" s="11">
        <v>9637936.4100000001</v>
      </c>
      <c r="I154" s="10">
        <f t="shared" si="2"/>
        <v>99.799751068494999</v>
      </c>
    </row>
    <row r="155" spans="1:9">
      <c r="A155" s="29" t="s">
        <v>46</v>
      </c>
      <c r="B155" s="29"/>
      <c r="C155" s="29"/>
      <c r="D155" s="29"/>
      <c r="E155" s="29"/>
      <c r="F155" s="9">
        <v>52445489</v>
      </c>
      <c r="G155" s="9">
        <v>26649126</v>
      </c>
      <c r="H155" s="9">
        <v>24497569.309999999</v>
      </c>
      <c r="I155" s="10">
        <f t="shared" si="2"/>
        <v>91.926351768534545</v>
      </c>
    </row>
    <row r="156" spans="1:9">
      <c r="A156" s="25" t="s">
        <v>47</v>
      </c>
      <c r="B156" s="25"/>
      <c r="C156" s="25"/>
      <c r="D156" s="25"/>
      <c r="E156" s="25"/>
      <c r="F156" s="11">
        <v>6328669</v>
      </c>
      <c r="G156" s="11">
        <v>2143849</v>
      </c>
      <c r="H156" s="11">
        <v>1773003.31</v>
      </c>
      <c r="I156" s="10">
        <f t="shared" si="2"/>
        <v>82.701874525677894</v>
      </c>
    </row>
    <row r="157" spans="1:9">
      <c r="A157" s="25" t="s">
        <v>71</v>
      </c>
      <c r="B157" s="25"/>
      <c r="C157" s="25"/>
      <c r="D157" s="25"/>
      <c r="E157" s="25"/>
      <c r="F157" s="11">
        <v>95179</v>
      </c>
      <c r="G157" s="11">
        <v>24454</v>
      </c>
      <c r="H157" s="11">
        <v>24452.04</v>
      </c>
      <c r="I157" s="10">
        <f t="shared" si="2"/>
        <v>99.991984951337216</v>
      </c>
    </row>
    <row r="158" spans="1:9">
      <c r="A158" s="25" t="s">
        <v>48</v>
      </c>
      <c r="B158" s="25"/>
      <c r="C158" s="25"/>
      <c r="D158" s="25"/>
      <c r="E158" s="25"/>
      <c r="F158" s="11">
        <v>16059432</v>
      </c>
      <c r="G158" s="11">
        <v>7452674</v>
      </c>
      <c r="H158" s="11">
        <v>7102613.5700000003</v>
      </c>
      <c r="I158" s="10">
        <f t="shared" si="2"/>
        <v>95.302888198249377</v>
      </c>
    </row>
    <row r="159" spans="1:9">
      <c r="A159" s="25" t="s">
        <v>49</v>
      </c>
      <c r="B159" s="25"/>
      <c r="C159" s="25"/>
      <c r="D159" s="25"/>
      <c r="E159" s="25"/>
      <c r="F159" s="11">
        <v>2617408</v>
      </c>
      <c r="G159" s="11">
        <v>1293235</v>
      </c>
      <c r="H159" s="11">
        <v>1127980.4099999999</v>
      </c>
      <c r="I159" s="10">
        <f t="shared" si="2"/>
        <v>87.221611694703583</v>
      </c>
    </row>
    <row r="160" spans="1:9">
      <c r="A160" s="27" t="s">
        <v>50</v>
      </c>
      <c r="B160" s="27"/>
      <c r="C160" s="27"/>
      <c r="D160" s="27"/>
      <c r="E160" s="27"/>
      <c r="F160" s="9">
        <v>11193198</v>
      </c>
      <c r="G160" s="9">
        <v>4999563</v>
      </c>
      <c r="H160" s="9">
        <v>4825415.7</v>
      </c>
      <c r="I160" s="10">
        <f t="shared" si="2"/>
        <v>96.516749563911887</v>
      </c>
    </row>
    <row r="161" spans="1:9">
      <c r="A161" s="28" t="s">
        <v>51</v>
      </c>
      <c r="B161" s="28"/>
      <c r="C161" s="28"/>
      <c r="D161" s="28"/>
      <c r="E161" s="28"/>
      <c r="F161" s="11">
        <v>2524191</v>
      </c>
      <c r="G161" s="11">
        <v>1553064</v>
      </c>
      <c r="H161" s="11">
        <v>1551466.24</v>
      </c>
      <c r="I161" s="10">
        <f t="shared" si="2"/>
        <v>99.897122076102463</v>
      </c>
    </row>
    <row r="162" spans="1:9">
      <c r="A162" s="28" t="s">
        <v>52</v>
      </c>
      <c r="B162" s="28"/>
      <c r="C162" s="28"/>
      <c r="D162" s="28"/>
      <c r="E162" s="28"/>
      <c r="F162" s="11">
        <v>916681</v>
      </c>
      <c r="G162" s="11">
        <v>273260</v>
      </c>
      <c r="H162" s="11">
        <v>257343.54</v>
      </c>
      <c r="I162" s="10">
        <f t="shared" si="2"/>
        <v>94.175342164971084</v>
      </c>
    </row>
    <row r="163" spans="1:9">
      <c r="A163" s="28" t="s">
        <v>53</v>
      </c>
      <c r="B163" s="28"/>
      <c r="C163" s="28"/>
      <c r="D163" s="28"/>
      <c r="E163" s="28"/>
      <c r="F163" s="11">
        <v>4489747</v>
      </c>
      <c r="G163" s="11">
        <v>1785178</v>
      </c>
      <c r="H163" s="11">
        <v>1766285.39</v>
      </c>
      <c r="I163" s="10">
        <f t="shared" si="2"/>
        <v>98.941696010145762</v>
      </c>
    </row>
    <row r="164" spans="1:9">
      <c r="A164" s="28" t="s">
        <v>54</v>
      </c>
      <c r="B164" s="28"/>
      <c r="C164" s="28"/>
      <c r="D164" s="28"/>
      <c r="E164" s="28"/>
      <c r="F164" s="11">
        <v>2575959</v>
      </c>
      <c r="G164" s="11">
        <v>1269298</v>
      </c>
      <c r="H164" s="11">
        <v>1191306.31</v>
      </c>
      <c r="I164" s="10">
        <f t="shared" si="2"/>
        <v>93.855525652762395</v>
      </c>
    </row>
    <row r="165" spans="1:9">
      <c r="A165" s="28" t="s">
        <v>55</v>
      </c>
      <c r="B165" s="28"/>
      <c r="C165" s="28"/>
      <c r="D165" s="28"/>
      <c r="E165" s="28"/>
      <c r="F165" s="11">
        <v>686620</v>
      </c>
      <c r="G165" s="11">
        <v>118763</v>
      </c>
      <c r="H165" s="11">
        <v>59014.22</v>
      </c>
      <c r="I165" s="10">
        <f t="shared" si="2"/>
        <v>49.690745434184045</v>
      </c>
    </row>
    <row r="166" spans="1:9">
      <c r="A166" s="27" t="s">
        <v>56</v>
      </c>
      <c r="B166" s="27"/>
      <c r="C166" s="27"/>
      <c r="D166" s="27"/>
      <c r="E166" s="27"/>
      <c r="F166" s="9">
        <v>16151603</v>
      </c>
      <c r="G166" s="9">
        <v>10735351</v>
      </c>
      <c r="H166" s="9">
        <v>9644104.2799999993</v>
      </c>
      <c r="I166" s="10">
        <f t="shared" si="2"/>
        <v>89.835015920764945</v>
      </c>
    </row>
    <row r="167" spans="1:9">
      <c r="A167" s="28" t="s">
        <v>57</v>
      </c>
      <c r="B167" s="28"/>
      <c r="C167" s="28"/>
      <c r="D167" s="28"/>
      <c r="E167" s="28"/>
      <c r="F167" s="11">
        <v>16151603</v>
      </c>
      <c r="G167" s="11">
        <v>10735351</v>
      </c>
      <c r="H167" s="11">
        <v>9644104.2799999993</v>
      </c>
      <c r="I167" s="10">
        <f t="shared" si="2"/>
        <v>89.835015920764945</v>
      </c>
    </row>
    <row r="168" spans="1:9">
      <c r="A168" s="29" t="s">
        <v>60</v>
      </c>
      <c r="B168" s="29"/>
      <c r="C168" s="29"/>
      <c r="D168" s="29"/>
      <c r="E168" s="29"/>
      <c r="F168" s="9">
        <v>1290000</v>
      </c>
      <c r="G168" s="9">
        <v>495000</v>
      </c>
      <c r="H168" s="9">
        <v>495000</v>
      </c>
      <c r="I168" s="10">
        <f t="shared" si="2"/>
        <v>100</v>
      </c>
    </row>
    <row r="169" spans="1:9">
      <c r="A169" s="25" t="s">
        <v>61</v>
      </c>
      <c r="B169" s="25"/>
      <c r="C169" s="25"/>
      <c r="D169" s="25"/>
      <c r="E169" s="25"/>
      <c r="F169" s="11">
        <v>1290000</v>
      </c>
      <c r="G169" s="11">
        <v>495000</v>
      </c>
      <c r="H169" s="11">
        <v>495000</v>
      </c>
      <c r="I169" s="10">
        <f t="shared" si="2"/>
        <v>100</v>
      </c>
    </row>
    <row r="170" spans="1:9">
      <c r="A170" s="22" t="s">
        <v>62</v>
      </c>
      <c r="B170" s="22"/>
      <c r="C170" s="22"/>
      <c r="D170" s="22"/>
      <c r="E170" s="22"/>
      <c r="F170" s="11">
        <v>16000</v>
      </c>
      <c r="G170" s="13"/>
      <c r="H170" s="13"/>
      <c r="I170" s="10"/>
    </row>
    <row r="171" spans="1:9">
      <c r="A171" s="30" t="s">
        <v>63</v>
      </c>
      <c r="B171" s="30"/>
      <c r="C171" s="30"/>
      <c r="D171" s="30"/>
      <c r="E171" s="30"/>
      <c r="F171" s="9">
        <v>3580465</v>
      </c>
      <c r="G171" s="12"/>
      <c r="H171" s="12"/>
      <c r="I171" s="10"/>
    </row>
    <row r="172" spans="1:9">
      <c r="A172" s="29" t="s">
        <v>64</v>
      </c>
      <c r="B172" s="29"/>
      <c r="C172" s="29"/>
      <c r="D172" s="29"/>
      <c r="E172" s="29"/>
      <c r="F172" s="9">
        <v>3580465</v>
      </c>
      <c r="G172" s="12"/>
      <c r="H172" s="12"/>
      <c r="I172" s="10"/>
    </row>
    <row r="173" spans="1:9">
      <c r="A173" s="25" t="s">
        <v>65</v>
      </c>
      <c r="B173" s="25"/>
      <c r="C173" s="25"/>
      <c r="D173" s="25"/>
      <c r="E173" s="25"/>
      <c r="F173" s="11">
        <v>3580465</v>
      </c>
      <c r="G173" s="13"/>
      <c r="H173" s="13"/>
      <c r="I173" s="10"/>
    </row>
    <row r="174" spans="1:9" ht="40.5" customHeight="1">
      <c r="A174" s="31" t="s">
        <v>24</v>
      </c>
      <c r="B174" s="31"/>
      <c r="C174" s="31"/>
      <c r="D174" s="31"/>
      <c r="E174" s="31"/>
      <c r="F174" s="9">
        <v>505326519.39999998</v>
      </c>
      <c r="G174" s="9">
        <v>207996344.40000001</v>
      </c>
      <c r="H174" s="9">
        <v>132630635.45999999</v>
      </c>
      <c r="I174" s="10">
        <f t="shared" si="2"/>
        <v>63.765849271339405</v>
      </c>
    </row>
    <row r="175" spans="1:9">
      <c r="A175" s="30" t="s">
        <v>41</v>
      </c>
      <c r="B175" s="30"/>
      <c r="C175" s="30"/>
      <c r="D175" s="30"/>
      <c r="E175" s="30"/>
      <c r="F175" s="9">
        <v>297437028.39999998</v>
      </c>
      <c r="G175" s="9">
        <v>143665598.40000001</v>
      </c>
      <c r="H175" s="9">
        <v>110443938.39</v>
      </c>
      <c r="I175" s="10">
        <f t="shared" si="2"/>
        <v>76.875702756965651</v>
      </c>
    </row>
    <row r="176" spans="1:9">
      <c r="A176" s="29" t="s">
        <v>42</v>
      </c>
      <c r="B176" s="29"/>
      <c r="C176" s="29"/>
      <c r="D176" s="29"/>
      <c r="E176" s="29"/>
      <c r="F176" s="9">
        <v>24642423</v>
      </c>
      <c r="G176" s="9">
        <v>12265819</v>
      </c>
      <c r="H176" s="9">
        <v>12213515.640000001</v>
      </c>
      <c r="I176" s="10">
        <f t="shared" si="2"/>
        <v>99.573584446338231</v>
      </c>
    </row>
    <row r="177" spans="1:9">
      <c r="A177" s="27" t="s">
        <v>43</v>
      </c>
      <c r="B177" s="27"/>
      <c r="C177" s="27"/>
      <c r="D177" s="27"/>
      <c r="E177" s="27"/>
      <c r="F177" s="9">
        <v>20221700</v>
      </c>
      <c r="G177" s="9">
        <v>10024400</v>
      </c>
      <c r="H177" s="9">
        <v>10018937.25</v>
      </c>
      <c r="I177" s="10">
        <f t="shared" si="2"/>
        <v>99.945505466661345</v>
      </c>
    </row>
    <row r="178" spans="1:9">
      <c r="A178" s="28" t="s">
        <v>44</v>
      </c>
      <c r="B178" s="28"/>
      <c r="C178" s="28"/>
      <c r="D178" s="28"/>
      <c r="E178" s="28"/>
      <c r="F178" s="11">
        <v>20221700</v>
      </c>
      <c r="G178" s="11">
        <v>10024400</v>
      </c>
      <c r="H178" s="11">
        <v>10018937.25</v>
      </c>
      <c r="I178" s="10">
        <f t="shared" si="2"/>
        <v>99.945505466661345</v>
      </c>
    </row>
    <row r="179" spans="1:9">
      <c r="A179" s="25" t="s">
        <v>45</v>
      </c>
      <c r="B179" s="25"/>
      <c r="C179" s="25"/>
      <c r="D179" s="25"/>
      <c r="E179" s="25"/>
      <c r="F179" s="11">
        <v>4420723</v>
      </c>
      <c r="G179" s="11">
        <v>2241419</v>
      </c>
      <c r="H179" s="11">
        <v>2194578.39</v>
      </c>
      <c r="I179" s="10">
        <f t="shared" si="2"/>
        <v>97.910225174320374</v>
      </c>
    </row>
    <row r="180" spans="1:9">
      <c r="A180" s="29" t="s">
        <v>46</v>
      </c>
      <c r="B180" s="29"/>
      <c r="C180" s="29"/>
      <c r="D180" s="29"/>
      <c r="E180" s="29"/>
      <c r="F180" s="9">
        <v>203657507.40000001</v>
      </c>
      <c r="G180" s="9">
        <v>92297044.400000006</v>
      </c>
      <c r="H180" s="9">
        <v>77355188.459999993</v>
      </c>
      <c r="I180" s="10">
        <f t="shared" si="2"/>
        <v>83.811121973478905</v>
      </c>
    </row>
    <row r="181" spans="1:9">
      <c r="A181" s="25" t="s">
        <v>47</v>
      </c>
      <c r="B181" s="25"/>
      <c r="C181" s="25"/>
      <c r="D181" s="25"/>
      <c r="E181" s="25"/>
      <c r="F181" s="11">
        <v>1542808</v>
      </c>
      <c r="G181" s="11">
        <v>1014856</v>
      </c>
      <c r="H181" s="11">
        <v>148148.79999999999</v>
      </c>
      <c r="I181" s="10">
        <f t="shared" si="2"/>
        <v>14.598011934698125</v>
      </c>
    </row>
    <row r="182" spans="1:9">
      <c r="A182" s="25" t="s">
        <v>48</v>
      </c>
      <c r="B182" s="25"/>
      <c r="C182" s="25"/>
      <c r="D182" s="25"/>
      <c r="E182" s="25"/>
      <c r="F182" s="11">
        <v>174385775.40000001</v>
      </c>
      <c r="G182" s="11">
        <v>69088941.400000006</v>
      </c>
      <c r="H182" s="11">
        <v>62326104.859999999</v>
      </c>
      <c r="I182" s="10">
        <f t="shared" si="2"/>
        <v>90.211405178658595</v>
      </c>
    </row>
    <row r="183" spans="1:9">
      <c r="A183" s="25" t="s">
        <v>49</v>
      </c>
      <c r="B183" s="25"/>
      <c r="C183" s="25"/>
      <c r="D183" s="25"/>
      <c r="E183" s="25"/>
      <c r="F183" s="11">
        <v>16680</v>
      </c>
      <c r="G183" s="11">
        <v>7360</v>
      </c>
      <c r="H183" s="14">
        <v>60</v>
      </c>
      <c r="I183" s="10">
        <f t="shared" si="2"/>
        <v>0.81521739130434778</v>
      </c>
    </row>
    <row r="184" spans="1:9">
      <c r="A184" s="27" t="s">
        <v>50</v>
      </c>
      <c r="B184" s="27"/>
      <c r="C184" s="27"/>
      <c r="D184" s="27"/>
      <c r="E184" s="27"/>
      <c r="F184" s="9">
        <v>27454244</v>
      </c>
      <c r="G184" s="9">
        <v>22062721</v>
      </c>
      <c r="H184" s="9">
        <v>14865274.800000001</v>
      </c>
      <c r="I184" s="10">
        <f t="shared" si="2"/>
        <v>67.377341172015917</v>
      </c>
    </row>
    <row r="185" spans="1:9">
      <c r="A185" s="28" t="s">
        <v>52</v>
      </c>
      <c r="B185" s="28"/>
      <c r="C185" s="28"/>
      <c r="D185" s="28"/>
      <c r="E185" s="28"/>
      <c r="F185" s="11">
        <v>17573</v>
      </c>
      <c r="G185" s="11">
        <v>8758</v>
      </c>
      <c r="H185" s="11">
        <v>6169.76</v>
      </c>
      <c r="I185" s="10">
        <f t="shared" si="2"/>
        <v>70.447134048869614</v>
      </c>
    </row>
    <row r="186" spans="1:9">
      <c r="A186" s="28" t="s">
        <v>53</v>
      </c>
      <c r="B186" s="28"/>
      <c r="C186" s="28"/>
      <c r="D186" s="28"/>
      <c r="E186" s="28"/>
      <c r="F186" s="11">
        <v>27098453</v>
      </c>
      <c r="G186" s="11">
        <v>21894824</v>
      </c>
      <c r="H186" s="11">
        <v>14748607.050000001</v>
      </c>
      <c r="I186" s="10">
        <f t="shared" si="2"/>
        <v>67.361158281062231</v>
      </c>
    </row>
    <row r="187" spans="1:9">
      <c r="A187" s="28" t="s">
        <v>54</v>
      </c>
      <c r="B187" s="28"/>
      <c r="C187" s="28"/>
      <c r="D187" s="28"/>
      <c r="E187" s="28"/>
      <c r="F187" s="11">
        <v>334307</v>
      </c>
      <c r="G187" s="11">
        <v>157183</v>
      </c>
      <c r="H187" s="11">
        <v>108653.29</v>
      </c>
      <c r="I187" s="10">
        <f t="shared" si="2"/>
        <v>69.125344343853982</v>
      </c>
    </row>
    <row r="188" spans="1:9">
      <c r="A188" s="28" t="s">
        <v>55</v>
      </c>
      <c r="B188" s="28"/>
      <c r="C188" s="28"/>
      <c r="D188" s="28"/>
      <c r="E188" s="28"/>
      <c r="F188" s="11">
        <v>3911</v>
      </c>
      <c r="G188" s="11">
        <v>1956</v>
      </c>
      <c r="H188" s="11">
        <v>1844.7</v>
      </c>
      <c r="I188" s="10">
        <f t="shared" si="2"/>
        <v>94.309815950920253</v>
      </c>
    </row>
    <row r="189" spans="1:9">
      <c r="A189" s="27" t="s">
        <v>56</v>
      </c>
      <c r="B189" s="27"/>
      <c r="C189" s="27"/>
      <c r="D189" s="27"/>
      <c r="E189" s="27"/>
      <c r="F189" s="9">
        <v>258000</v>
      </c>
      <c r="G189" s="9">
        <v>123166</v>
      </c>
      <c r="H189" s="9">
        <v>15600</v>
      </c>
      <c r="I189" s="10">
        <f t="shared" si="2"/>
        <v>12.665833103291494</v>
      </c>
    </row>
    <row r="190" spans="1:9">
      <c r="A190" s="28" t="s">
        <v>57</v>
      </c>
      <c r="B190" s="28"/>
      <c r="C190" s="28"/>
      <c r="D190" s="28"/>
      <c r="E190" s="28"/>
      <c r="F190" s="11">
        <v>258000</v>
      </c>
      <c r="G190" s="11">
        <v>123166</v>
      </c>
      <c r="H190" s="11">
        <v>15600</v>
      </c>
      <c r="I190" s="10">
        <f t="shared" si="2"/>
        <v>12.665833103291494</v>
      </c>
    </row>
    <row r="191" spans="1:9">
      <c r="A191" s="29" t="s">
        <v>58</v>
      </c>
      <c r="B191" s="29"/>
      <c r="C191" s="29"/>
      <c r="D191" s="29"/>
      <c r="E191" s="29"/>
      <c r="F191" s="9">
        <v>69010257</v>
      </c>
      <c r="G191" s="9">
        <v>39033799</v>
      </c>
      <c r="H191" s="9">
        <v>20807723.530000001</v>
      </c>
      <c r="I191" s="10">
        <f t="shared" si="2"/>
        <v>53.306939275882428</v>
      </c>
    </row>
    <row r="192" spans="1:9">
      <c r="A192" s="25" t="s">
        <v>59</v>
      </c>
      <c r="B192" s="25"/>
      <c r="C192" s="25"/>
      <c r="D192" s="25"/>
      <c r="E192" s="25"/>
      <c r="F192" s="11">
        <v>69010257</v>
      </c>
      <c r="G192" s="11">
        <v>39033799</v>
      </c>
      <c r="H192" s="11">
        <v>20807723.530000001</v>
      </c>
      <c r="I192" s="10">
        <f t="shared" si="2"/>
        <v>53.306939275882428</v>
      </c>
    </row>
    <row r="193" spans="1:9">
      <c r="A193" s="22" t="s">
        <v>62</v>
      </c>
      <c r="B193" s="22"/>
      <c r="C193" s="22"/>
      <c r="D193" s="22"/>
      <c r="E193" s="22"/>
      <c r="F193" s="11">
        <v>126841</v>
      </c>
      <c r="G193" s="11">
        <v>68936</v>
      </c>
      <c r="H193" s="11">
        <v>67510.759999999995</v>
      </c>
      <c r="I193" s="10">
        <f t="shared" si="2"/>
        <v>97.932517117326213</v>
      </c>
    </row>
    <row r="194" spans="1:9">
      <c r="A194" s="30" t="s">
        <v>63</v>
      </c>
      <c r="B194" s="30"/>
      <c r="C194" s="30"/>
      <c r="D194" s="30"/>
      <c r="E194" s="30"/>
      <c r="F194" s="9">
        <v>207889491</v>
      </c>
      <c r="G194" s="9">
        <v>64330746</v>
      </c>
      <c r="H194" s="9">
        <v>22186697.07</v>
      </c>
      <c r="I194" s="10">
        <f t="shared" si="2"/>
        <v>34.488480935694419</v>
      </c>
    </row>
    <row r="195" spans="1:9">
      <c r="A195" s="29" t="s">
        <v>64</v>
      </c>
      <c r="B195" s="29"/>
      <c r="C195" s="29"/>
      <c r="D195" s="29"/>
      <c r="E195" s="29"/>
      <c r="F195" s="9">
        <v>195089491</v>
      </c>
      <c r="G195" s="9">
        <v>56617746</v>
      </c>
      <c r="H195" s="9">
        <v>14473873.07</v>
      </c>
      <c r="I195" s="10">
        <f t="shared" si="2"/>
        <v>25.564198670148404</v>
      </c>
    </row>
    <row r="196" spans="1:9">
      <c r="A196" s="25" t="s">
        <v>65</v>
      </c>
      <c r="B196" s="25"/>
      <c r="C196" s="25"/>
      <c r="D196" s="25"/>
      <c r="E196" s="25"/>
      <c r="F196" s="11">
        <v>1920000</v>
      </c>
      <c r="G196" s="11">
        <v>1810000</v>
      </c>
      <c r="H196" s="13"/>
      <c r="I196" s="10">
        <f t="shared" si="2"/>
        <v>0</v>
      </c>
    </row>
    <row r="197" spans="1:9">
      <c r="A197" s="27" t="s">
        <v>66</v>
      </c>
      <c r="B197" s="27"/>
      <c r="C197" s="27"/>
      <c r="D197" s="27"/>
      <c r="E197" s="27"/>
      <c r="F197" s="9">
        <v>19610606</v>
      </c>
      <c r="G197" s="9">
        <v>7300000</v>
      </c>
      <c r="H197" s="9">
        <v>2920106.04</v>
      </c>
      <c r="I197" s="10">
        <f t="shared" si="2"/>
        <v>40.001452602739732</v>
      </c>
    </row>
    <row r="198" spans="1:9">
      <c r="A198" s="28" t="s">
        <v>79</v>
      </c>
      <c r="B198" s="28"/>
      <c r="C198" s="28"/>
      <c r="D198" s="28"/>
      <c r="E198" s="28"/>
      <c r="F198" s="11">
        <v>19610606</v>
      </c>
      <c r="G198" s="11">
        <v>7300000</v>
      </c>
      <c r="H198" s="11">
        <v>2920106.04</v>
      </c>
      <c r="I198" s="10">
        <f t="shared" si="2"/>
        <v>40.001452602739732</v>
      </c>
    </row>
    <row r="199" spans="1:9">
      <c r="A199" s="27" t="s">
        <v>75</v>
      </c>
      <c r="B199" s="27"/>
      <c r="C199" s="27"/>
      <c r="D199" s="27"/>
      <c r="E199" s="27"/>
      <c r="F199" s="9">
        <v>149258885</v>
      </c>
      <c r="G199" s="9">
        <v>38307746</v>
      </c>
      <c r="H199" s="9">
        <v>11553767.029999999</v>
      </c>
      <c r="I199" s="10">
        <f t="shared" si="2"/>
        <v>30.160393749086673</v>
      </c>
    </row>
    <row r="200" spans="1:9">
      <c r="A200" s="28" t="s">
        <v>80</v>
      </c>
      <c r="B200" s="28"/>
      <c r="C200" s="28"/>
      <c r="D200" s="28"/>
      <c r="E200" s="28"/>
      <c r="F200" s="11">
        <v>70285593</v>
      </c>
      <c r="G200" s="11">
        <v>15981516</v>
      </c>
      <c r="H200" s="11">
        <v>5414797.5</v>
      </c>
      <c r="I200" s="10">
        <f t="shared" ref="I200:I263" si="3">SUM(H200)/G200*100</f>
        <v>33.881626123579267</v>
      </c>
    </row>
    <row r="201" spans="1:9">
      <c r="A201" s="28" t="s">
        <v>76</v>
      </c>
      <c r="B201" s="28"/>
      <c r="C201" s="28"/>
      <c r="D201" s="28"/>
      <c r="E201" s="28"/>
      <c r="F201" s="11">
        <v>78973292</v>
      </c>
      <c r="G201" s="11">
        <v>22326230</v>
      </c>
      <c r="H201" s="11">
        <v>6138969.5300000003</v>
      </c>
      <c r="I201" s="10">
        <f t="shared" si="3"/>
        <v>27.49666885094349</v>
      </c>
    </row>
    <row r="202" spans="1:9">
      <c r="A202" s="27" t="s">
        <v>81</v>
      </c>
      <c r="B202" s="27"/>
      <c r="C202" s="27"/>
      <c r="D202" s="27"/>
      <c r="E202" s="27"/>
      <c r="F202" s="9">
        <v>24300000</v>
      </c>
      <c r="G202" s="9">
        <v>9200000</v>
      </c>
      <c r="H202" s="12"/>
      <c r="I202" s="10">
        <f t="shared" si="3"/>
        <v>0</v>
      </c>
    </row>
    <row r="203" spans="1:9">
      <c r="A203" s="28" t="s">
        <v>82</v>
      </c>
      <c r="B203" s="28"/>
      <c r="C203" s="28"/>
      <c r="D203" s="28"/>
      <c r="E203" s="28"/>
      <c r="F203" s="11">
        <v>24300000</v>
      </c>
      <c r="G203" s="11">
        <v>9200000</v>
      </c>
      <c r="H203" s="13"/>
      <c r="I203" s="10">
        <f t="shared" si="3"/>
        <v>0</v>
      </c>
    </row>
    <row r="204" spans="1:9">
      <c r="A204" s="29" t="s">
        <v>68</v>
      </c>
      <c r="B204" s="29"/>
      <c r="C204" s="29"/>
      <c r="D204" s="29"/>
      <c r="E204" s="29"/>
      <c r="F204" s="9">
        <v>12800000</v>
      </c>
      <c r="G204" s="9">
        <v>7713000</v>
      </c>
      <c r="H204" s="9">
        <v>7712824</v>
      </c>
      <c r="I204" s="10">
        <f t="shared" si="3"/>
        <v>99.997718138208228</v>
      </c>
    </row>
    <row r="205" spans="1:9">
      <c r="A205" s="25" t="s">
        <v>69</v>
      </c>
      <c r="B205" s="25"/>
      <c r="C205" s="25"/>
      <c r="D205" s="25"/>
      <c r="E205" s="25"/>
      <c r="F205" s="11">
        <v>12800000</v>
      </c>
      <c r="G205" s="11">
        <v>7713000</v>
      </c>
      <c r="H205" s="11">
        <v>7712824</v>
      </c>
      <c r="I205" s="10">
        <f t="shared" si="3"/>
        <v>99.997718138208228</v>
      </c>
    </row>
    <row r="206" spans="1:9" ht="45.75" customHeight="1">
      <c r="A206" s="31" t="s">
        <v>25</v>
      </c>
      <c r="B206" s="31"/>
      <c r="C206" s="31"/>
      <c r="D206" s="31"/>
      <c r="E206" s="31"/>
      <c r="F206" s="9">
        <v>104735500</v>
      </c>
      <c r="G206" s="9">
        <v>32904124</v>
      </c>
      <c r="H206" s="9">
        <v>4809525.8099999996</v>
      </c>
      <c r="I206" s="10">
        <f t="shared" si="3"/>
        <v>14.616787275661858</v>
      </c>
    </row>
    <row r="207" spans="1:9">
      <c r="A207" s="30" t="s">
        <v>41</v>
      </c>
      <c r="B207" s="30"/>
      <c r="C207" s="30"/>
      <c r="D207" s="30"/>
      <c r="E207" s="30"/>
      <c r="F207" s="9">
        <v>13114500</v>
      </c>
      <c r="G207" s="9">
        <v>6130398</v>
      </c>
      <c r="H207" s="9">
        <v>4809525.8099999996</v>
      </c>
      <c r="I207" s="10">
        <f t="shared" si="3"/>
        <v>78.453728615988723</v>
      </c>
    </row>
    <row r="208" spans="1:9">
      <c r="A208" s="29" t="s">
        <v>42</v>
      </c>
      <c r="B208" s="29"/>
      <c r="C208" s="29"/>
      <c r="D208" s="29"/>
      <c r="E208" s="29"/>
      <c r="F208" s="9">
        <v>6807636</v>
      </c>
      <c r="G208" s="9">
        <v>3215018</v>
      </c>
      <c r="H208" s="9">
        <v>3173745.92</v>
      </c>
      <c r="I208" s="10">
        <f t="shared" si="3"/>
        <v>98.716272195054572</v>
      </c>
    </row>
    <row r="209" spans="1:9">
      <c r="A209" s="27" t="s">
        <v>43</v>
      </c>
      <c r="B209" s="27"/>
      <c r="C209" s="27"/>
      <c r="D209" s="27"/>
      <c r="E209" s="27"/>
      <c r="F209" s="9">
        <v>5603600</v>
      </c>
      <c r="G209" s="9">
        <v>2635500</v>
      </c>
      <c r="H209" s="9">
        <v>2616348.63</v>
      </c>
      <c r="I209" s="10">
        <f t="shared" si="3"/>
        <v>99.273330677290829</v>
      </c>
    </row>
    <row r="210" spans="1:9">
      <c r="A210" s="28" t="s">
        <v>44</v>
      </c>
      <c r="B210" s="28"/>
      <c r="C210" s="28"/>
      <c r="D210" s="28"/>
      <c r="E210" s="28"/>
      <c r="F210" s="11">
        <v>5603600</v>
      </c>
      <c r="G210" s="11">
        <v>2635500</v>
      </c>
      <c r="H210" s="11">
        <v>2616348.63</v>
      </c>
      <c r="I210" s="10">
        <f t="shared" si="3"/>
        <v>99.273330677290829</v>
      </c>
    </row>
    <row r="211" spans="1:9">
      <c r="A211" s="25" t="s">
        <v>45</v>
      </c>
      <c r="B211" s="25"/>
      <c r="C211" s="25"/>
      <c r="D211" s="25"/>
      <c r="E211" s="25"/>
      <c r="F211" s="11">
        <v>1204036</v>
      </c>
      <c r="G211" s="11">
        <v>579518</v>
      </c>
      <c r="H211" s="11">
        <v>557397.29</v>
      </c>
      <c r="I211" s="10">
        <f t="shared" si="3"/>
        <v>96.182912351298839</v>
      </c>
    </row>
    <row r="212" spans="1:9">
      <c r="A212" s="29" t="s">
        <v>46</v>
      </c>
      <c r="B212" s="29"/>
      <c r="C212" s="29"/>
      <c r="D212" s="29"/>
      <c r="E212" s="29"/>
      <c r="F212" s="9">
        <v>346864</v>
      </c>
      <c r="G212" s="9">
        <v>255380</v>
      </c>
      <c r="H212" s="9">
        <v>149212.18</v>
      </c>
      <c r="I212" s="10">
        <f t="shared" si="3"/>
        <v>58.427511942986918</v>
      </c>
    </row>
    <row r="213" spans="1:9">
      <c r="A213" s="25" t="s">
        <v>47</v>
      </c>
      <c r="B213" s="25"/>
      <c r="C213" s="25"/>
      <c r="D213" s="25"/>
      <c r="E213" s="25"/>
      <c r="F213" s="11">
        <v>91606</v>
      </c>
      <c r="G213" s="11">
        <v>68812</v>
      </c>
      <c r="H213" s="11">
        <v>42823.12</v>
      </c>
      <c r="I213" s="10">
        <f t="shared" si="3"/>
        <v>62.232052548974018</v>
      </c>
    </row>
    <row r="214" spans="1:9">
      <c r="A214" s="25" t="s">
        <v>48</v>
      </c>
      <c r="B214" s="25"/>
      <c r="C214" s="25"/>
      <c r="D214" s="25"/>
      <c r="E214" s="25"/>
      <c r="F214" s="11">
        <v>225258</v>
      </c>
      <c r="G214" s="11">
        <v>156568</v>
      </c>
      <c r="H214" s="11">
        <v>102272.26</v>
      </c>
      <c r="I214" s="10">
        <f t="shared" si="3"/>
        <v>65.321304481120023</v>
      </c>
    </row>
    <row r="215" spans="1:9">
      <c r="A215" s="25" t="s">
        <v>49</v>
      </c>
      <c r="B215" s="25"/>
      <c r="C215" s="25"/>
      <c r="D215" s="25"/>
      <c r="E215" s="25"/>
      <c r="F215" s="11">
        <v>10000</v>
      </c>
      <c r="G215" s="11">
        <v>10000</v>
      </c>
      <c r="H215" s="11">
        <v>4116.8</v>
      </c>
      <c r="I215" s="10">
        <f t="shared" si="3"/>
        <v>41.168000000000006</v>
      </c>
    </row>
    <row r="216" spans="1:9">
      <c r="A216" s="27" t="s">
        <v>56</v>
      </c>
      <c r="B216" s="27"/>
      <c r="C216" s="27"/>
      <c r="D216" s="27"/>
      <c r="E216" s="27"/>
      <c r="F216" s="9">
        <v>20000</v>
      </c>
      <c r="G216" s="9">
        <v>20000</v>
      </c>
      <c r="H216" s="12"/>
      <c r="I216" s="10">
        <f t="shared" si="3"/>
        <v>0</v>
      </c>
    </row>
    <row r="217" spans="1:9">
      <c r="A217" s="28" t="s">
        <v>57</v>
      </c>
      <c r="B217" s="28"/>
      <c r="C217" s="28"/>
      <c r="D217" s="28"/>
      <c r="E217" s="28"/>
      <c r="F217" s="11">
        <v>20000</v>
      </c>
      <c r="G217" s="11">
        <v>20000</v>
      </c>
      <c r="H217" s="13"/>
      <c r="I217" s="10">
        <f t="shared" si="3"/>
        <v>0</v>
      </c>
    </row>
    <row r="218" spans="1:9">
      <c r="A218" s="29" t="s">
        <v>58</v>
      </c>
      <c r="B218" s="29"/>
      <c r="C218" s="29"/>
      <c r="D218" s="29"/>
      <c r="E218" s="29"/>
      <c r="F218" s="9">
        <v>5460000</v>
      </c>
      <c r="G218" s="9">
        <v>2160000</v>
      </c>
      <c r="H218" s="9">
        <v>1288625.6100000001</v>
      </c>
      <c r="I218" s="10">
        <f t="shared" si="3"/>
        <v>59.658593055555563</v>
      </c>
    </row>
    <row r="219" spans="1:9">
      <c r="A219" s="25" t="s">
        <v>59</v>
      </c>
      <c r="B219" s="25"/>
      <c r="C219" s="25"/>
      <c r="D219" s="25"/>
      <c r="E219" s="25"/>
      <c r="F219" s="11">
        <v>5460000</v>
      </c>
      <c r="G219" s="11">
        <v>2160000</v>
      </c>
      <c r="H219" s="11">
        <v>1288625.6100000001</v>
      </c>
      <c r="I219" s="10">
        <f t="shared" si="3"/>
        <v>59.658593055555563</v>
      </c>
    </row>
    <row r="220" spans="1:9">
      <c r="A220" s="29" t="s">
        <v>60</v>
      </c>
      <c r="B220" s="29"/>
      <c r="C220" s="29"/>
      <c r="D220" s="29"/>
      <c r="E220" s="29"/>
      <c r="F220" s="9">
        <v>500000</v>
      </c>
      <c r="G220" s="9">
        <v>500000</v>
      </c>
      <c r="H220" s="9">
        <v>197942.1</v>
      </c>
      <c r="I220" s="10">
        <f t="shared" si="3"/>
        <v>39.588419999999999</v>
      </c>
    </row>
    <row r="221" spans="1:9">
      <c r="A221" s="25" t="s">
        <v>61</v>
      </c>
      <c r="B221" s="25"/>
      <c r="C221" s="25"/>
      <c r="D221" s="25"/>
      <c r="E221" s="25"/>
      <c r="F221" s="11">
        <v>500000</v>
      </c>
      <c r="G221" s="11">
        <v>500000</v>
      </c>
      <c r="H221" s="11">
        <v>197942.1</v>
      </c>
      <c r="I221" s="10">
        <f t="shared" si="3"/>
        <v>39.588419999999999</v>
      </c>
    </row>
    <row r="222" spans="1:9">
      <c r="A222" s="30" t="s">
        <v>63</v>
      </c>
      <c r="B222" s="30"/>
      <c r="C222" s="30"/>
      <c r="D222" s="30"/>
      <c r="E222" s="30"/>
      <c r="F222" s="9">
        <v>91621000</v>
      </c>
      <c r="G222" s="9">
        <v>26773726</v>
      </c>
      <c r="H222" s="12"/>
      <c r="I222" s="10">
        <f t="shared" si="3"/>
        <v>0</v>
      </c>
    </row>
    <row r="223" spans="1:9">
      <c r="A223" s="29" t="s">
        <v>64</v>
      </c>
      <c r="B223" s="29"/>
      <c r="C223" s="29"/>
      <c r="D223" s="29"/>
      <c r="E223" s="29"/>
      <c r="F223" s="9">
        <v>91045885</v>
      </c>
      <c r="G223" s="9">
        <v>26198611</v>
      </c>
      <c r="H223" s="12"/>
      <c r="I223" s="10">
        <f t="shared" si="3"/>
        <v>0</v>
      </c>
    </row>
    <row r="224" spans="1:9">
      <c r="A224" s="25" t="s">
        <v>65</v>
      </c>
      <c r="B224" s="25"/>
      <c r="C224" s="25"/>
      <c r="D224" s="25"/>
      <c r="E224" s="25"/>
      <c r="F224" s="11">
        <v>8629235</v>
      </c>
      <c r="G224" s="13"/>
      <c r="H224" s="13"/>
      <c r="I224" s="10"/>
    </row>
    <row r="225" spans="1:9">
      <c r="A225" s="27" t="s">
        <v>75</v>
      </c>
      <c r="B225" s="27"/>
      <c r="C225" s="27"/>
      <c r="D225" s="27"/>
      <c r="E225" s="27"/>
      <c r="F225" s="9">
        <v>24481860</v>
      </c>
      <c r="G225" s="12"/>
      <c r="H225" s="12"/>
      <c r="I225" s="10"/>
    </row>
    <row r="226" spans="1:9">
      <c r="A226" s="28" t="s">
        <v>76</v>
      </c>
      <c r="B226" s="28"/>
      <c r="C226" s="28"/>
      <c r="D226" s="28"/>
      <c r="E226" s="28"/>
      <c r="F226" s="11">
        <v>24481860</v>
      </c>
      <c r="G226" s="13"/>
      <c r="H226" s="13"/>
      <c r="I226" s="10"/>
    </row>
    <row r="227" spans="1:9">
      <c r="A227" s="27" t="s">
        <v>81</v>
      </c>
      <c r="B227" s="27"/>
      <c r="C227" s="27"/>
      <c r="D227" s="27"/>
      <c r="E227" s="27"/>
      <c r="F227" s="9">
        <v>57934790</v>
      </c>
      <c r="G227" s="9">
        <v>26198611</v>
      </c>
      <c r="H227" s="12"/>
      <c r="I227" s="10">
        <f t="shared" si="3"/>
        <v>0</v>
      </c>
    </row>
    <row r="228" spans="1:9">
      <c r="A228" s="28" t="s">
        <v>82</v>
      </c>
      <c r="B228" s="28"/>
      <c r="C228" s="28"/>
      <c r="D228" s="28"/>
      <c r="E228" s="28"/>
      <c r="F228" s="11">
        <v>57934790</v>
      </c>
      <c r="G228" s="11">
        <v>26198611</v>
      </c>
      <c r="H228" s="13"/>
      <c r="I228" s="10">
        <f t="shared" si="3"/>
        <v>0</v>
      </c>
    </row>
    <row r="229" spans="1:9">
      <c r="A229" s="29" t="s">
        <v>68</v>
      </c>
      <c r="B229" s="29"/>
      <c r="C229" s="29"/>
      <c r="D229" s="29"/>
      <c r="E229" s="29"/>
      <c r="F229" s="9">
        <v>575115</v>
      </c>
      <c r="G229" s="9">
        <v>575115</v>
      </c>
      <c r="H229" s="12"/>
      <c r="I229" s="10">
        <f t="shared" si="3"/>
        <v>0</v>
      </c>
    </row>
    <row r="230" spans="1:9">
      <c r="A230" s="25" t="s">
        <v>69</v>
      </c>
      <c r="B230" s="25"/>
      <c r="C230" s="25"/>
      <c r="D230" s="25"/>
      <c r="E230" s="25"/>
      <c r="F230" s="11">
        <v>575115</v>
      </c>
      <c r="G230" s="11">
        <v>575115</v>
      </c>
      <c r="H230" s="13"/>
      <c r="I230" s="10">
        <f t="shared" si="3"/>
        <v>0</v>
      </c>
    </row>
    <row r="231" spans="1:9" ht="48" customHeight="1">
      <c r="A231" s="31" t="s">
        <v>26</v>
      </c>
      <c r="B231" s="31"/>
      <c r="C231" s="31"/>
      <c r="D231" s="31"/>
      <c r="E231" s="31"/>
      <c r="F231" s="9">
        <v>121252174.98</v>
      </c>
      <c r="G231" s="9">
        <v>35768237</v>
      </c>
      <c r="H231" s="9">
        <v>15632135.93</v>
      </c>
      <c r="I231" s="10">
        <f t="shared" si="3"/>
        <v>43.703959828939851</v>
      </c>
    </row>
    <row r="232" spans="1:9">
      <c r="A232" s="30" t="s">
        <v>41</v>
      </c>
      <c r="B232" s="30"/>
      <c r="C232" s="30"/>
      <c r="D232" s="30"/>
      <c r="E232" s="30"/>
      <c r="F232" s="9">
        <v>5901500</v>
      </c>
      <c r="G232" s="9">
        <v>2892766</v>
      </c>
      <c r="H232" s="9">
        <v>2619298.81</v>
      </c>
      <c r="I232" s="10">
        <f t="shared" si="3"/>
        <v>90.546515342063614</v>
      </c>
    </row>
    <row r="233" spans="1:9">
      <c r="A233" s="29" t="s">
        <v>42</v>
      </c>
      <c r="B233" s="29"/>
      <c r="C233" s="29"/>
      <c r="D233" s="29"/>
      <c r="E233" s="29"/>
      <c r="F233" s="9">
        <v>5264788</v>
      </c>
      <c r="G233" s="9">
        <v>2513810</v>
      </c>
      <c r="H233" s="9">
        <v>2416182.35</v>
      </c>
      <c r="I233" s="10">
        <f t="shared" si="3"/>
        <v>96.116347297528463</v>
      </c>
    </row>
    <row r="234" spans="1:9">
      <c r="A234" s="27" t="s">
        <v>43</v>
      </c>
      <c r="B234" s="27"/>
      <c r="C234" s="27"/>
      <c r="D234" s="27"/>
      <c r="E234" s="27"/>
      <c r="F234" s="9">
        <v>4315400</v>
      </c>
      <c r="G234" s="9">
        <v>2060500</v>
      </c>
      <c r="H234" s="9">
        <v>1996585.07</v>
      </c>
      <c r="I234" s="10">
        <f t="shared" si="3"/>
        <v>96.898086386799321</v>
      </c>
    </row>
    <row r="235" spans="1:9">
      <c r="A235" s="28" t="s">
        <v>44</v>
      </c>
      <c r="B235" s="28"/>
      <c r="C235" s="28"/>
      <c r="D235" s="28"/>
      <c r="E235" s="28"/>
      <c r="F235" s="11">
        <v>4315400</v>
      </c>
      <c r="G235" s="11">
        <v>2060500</v>
      </c>
      <c r="H235" s="11">
        <v>1996585.07</v>
      </c>
      <c r="I235" s="10">
        <f t="shared" si="3"/>
        <v>96.898086386799321</v>
      </c>
    </row>
    <row r="236" spans="1:9">
      <c r="A236" s="25" t="s">
        <v>45</v>
      </c>
      <c r="B236" s="25"/>
      <c r="C236" s="25"/>
      <c r="D236" s="25"/>
      <c r="E236" s="25"/>
      <c r="F236" s="11">
        <v>949388</v>
      </c>
      <c r="G236" s="11">
        <v>453310</v>
      </c>
      <c r="H236" s="11">
        <v>419597.28</v>
      </c>
      <c r="I236" s="10">
        <f t="shared" si="3"/>
        <v>92.562987800842706</v>
      </c>
    </row>
    <row r="237" spans="1:9">
      <c r="A237" s="29" t="s">
        <v>46</v>
      </c>
      <c r="B237" s="29"/>
      <c r="C237" s="29"/>
      <c r="D237" s="29"/>
      <c r="E237" s="29"/>
      <c r="F237" s="9">
        <v>625712</v>
      </c>
      <c r="G237" s="9">
        <v>370056</v>
      </c>
      <c r="H237" s="9">
        <v>202275.66</v>
      </c>
      <c r="I237" s="10">
        <f t="shared" si="3"/>
        <v>54.66082430767235</v>
      </c>
    </row>
    <row r="238" spans="1:9">
      <c r="A238" s="25" t="s">
        <v>47</v>
      </c>
      <c r="B238" s="25"/>
      <c r="C238" s="25"/>
      <c r="D238" s="25"/>
      <c r="E238" s="25"/>
      <c r="F238" s="11">
        <v>103471</v>
      </c>
      <c r="G238" s="11">
        <v>94071</v>
      </c>
      <c r="H238" s="11">
        <v>12382.63</v>
      </c>
      <c r="I238" s="10">
        <f t="shared" si="3"/>
        <v>13.163068320736466</v>
      </c>
    </row>
    <row r="239" spans="1:9">
      <c r="A239" s="25" t="s">
        <v>48</v>
      </c>
      <c r="B239" s="25"/>
      <c r="C239" s="25"/>
      <c r="D239" s="25"/>
      <c r="E239" s="25"/>
      <c r="F239" s="11">
        <v>355941</v>
      </c>
      <c r="G239" s="11">
        <v>187269</v>
      </c>
      <c r="H239" s="11">
        <v>115841.33</v>
      </c>
      <c r="I239" s="10">
        <f t="shared" si="3"/>
        <v>61.858252033171532</v>
      </c>
    </row>
    <row r="240" spans="1:9">
      <c r="A240" s="25" t="s">
        <v>49</v>
      </c>
      <c r="B240" s="25"/>
      <c r="C240" s="25"/>
      <c r="D240" s="25"/>
      <c r="E240" s="25"/>
      <c r="F240" s="11">
        <v>14600</v>
      </c>
      <c r="G240" s="11">
        <v>6650</v>
      </c>
      <c r="H240" s="13"/>
      <c r="I240" s="10">
        <f t="shared" si="3"/>
        <v>0</v>
      </c>
    </row>
    <row r="241" spans="1:9">
      <c r="A241" s="27" t="s">
        <v>50</v>
      </c>
      <c r="B241" s="27"/>
      <c r="C241" s="27"/>
      <c r="D241" s="27"/>
      <c r="E241" s="27"/>
      <c r="F241" s="9">
        <v>136700</v>
      </c>
      <c r="G241" s="9">
        <v>74566</v>
      </c>
      <c r="H241" s="9">
        <v>69311.7</v>
      </c>
      <c r="I241" s="10">
        <f t="shared" si="3"/>
        <v>92.953490867151245</v>
      </c>
    </row>
    <row r="242" spans="1:9">
      <c r="A242" s="28" t="s">
        <v>51</v>
      </c>
      <c r="B242" s="28"/>
      <c r="C242" s="28"/>
      <c r="D242" s="28"/>
      <c r="E242" s="28"/>
      <c r="F242" s="11">
        <v>100000</v>
      </c>
      <c r="G242" s="11">
        <v>52105</v>
      </c>
      <c r="H242" s="11">
        <v>47678.67</v>
      </c>
      <c r="I242" s="10">
        <f t="shared" si="3"/>
        <v>91.504980328183478</v>
      </c>
    </row>
    <row r="243" spans="1:9">
      <c r="A243" s="28" t="s">
        <v>52</v>
      </c>
      <c r="B243" s="28"/>
      <c r="C243" s="28"/>
      <c r="D243" s="28"/>
      <c r="E243" s="28"/>
      <c r="F243" s="11">
        <v>3100</v>
      </c>
      <c r="G243" s="11">
        <v>1571</v>
      </c>
      <c r="H243" s="11">
        <v>1569.31</v>
      </c>
      <c r="I243" s="10">
        <f t="shared" si="3"/>
        <v>99.892425206874606</v>
      </c>
    </row>
    <row r="244" spans="1:9">
      <c r="A244" s="28" t="s">
        <v>53</v>
      </c>
      <c r="B244" s="28"/>
      <c r="C244" s="28"/>
      <c r="D244" s="28"/>
      <c r="E244" s="28"/>
      <c r="F244" s="11">
        <v>28000</v>
      </c>
      <c r="G244" s="11">
        <v>18088</v>
      </c>
      <c r="H244" s="11">
        <v>17909.97</v>
      </c>
      <c r="I244" s="10">
        <f t="shared" si="3"/>
        <v>99.015756302521012</v>
      </c>
    </row>
    <row r="245" spans="1:9">
      <c r="A245" s="28" t="s">
        <v>55</v>
      </c>
      <c r="B245" s="28"/>
      <c r="C245" s="28"/>
      <c r="D245" s="28"/>
      <c r="E245" s="28"/>
      <c r="F245" s="11">
        <v>5600</v>
      </c>
      <c r="G245" s="11">
        <v>2802</v>
      </c>
      <c r="H245" s="11">
        <v>2153.75</v>
      </c>
      <c r="I245" s="10">
        <f t="shared" si="3"/>
        <v>76.864739471805848</v>
      </c>
    </row>
    <row r="246" spans="1:9">
      <c r="A246" s="27" t="s">
        <v>56</v>
      </c>
      <c r="B246" s="27"/>
      <c r="C246" s="27"/>
      <c r="D246" s="27"/>
      <c r="E246" s="27"/>
      <c r="F246" s="9">
        <v>15000</v>
      </c>
      <c r="G246" s="9">
        <v>7500</v>
      </c>
      <c r="H246" s="9">
        <v>4740</v>
      </c>
      <c r="I246" s="10">
        <f t="shared" si="3"/>
        <v>63.2</v>
      </c>
    </row>
    <row r="247" spans="1:9">
      <c r="A247" s="28" t="s">
        <v>57</v>
      </c>
      <c r="B247" s="28"/>
      <c r="C247" s="28"/>
      <c r="D247" s="28"/>
      <c r="E247" s="28"/>
      <c r="F247" s="11">
        <v>15000</v>
      </c>
      <c r="G247" s="11">
        <v>7500</v>
      </c>
      <c r="H247" s="11">
        <v>4740</v>
      </c>
      <c r="I247" s="10">
        <f t="shared" si="3"/>
        <v>63.2</v>
      </c>
    </row>
    <row r="248" spans="1:9">
      <c r="A248" s="22" t="s">
        <v>62</v>
      </c>
      <c r="B248" s="22"/>
      <c r="C248" s="22"/>
      <c r="D248" s="22"/>
      <c r="E248" s="22"/>
      <c r="F248" s="11">
        <v>11000</v>
      </c>
      <c r="G248" s="11">
        <v>8900</v>
      </c>
      <c r="H248" s="14">
        <v>840.8</v>
      </c>
      <c r="I248" s="10">
        <f t="shared" si="3"/>
        <v>9.4471910112359545</v>
      </c>
    </row>
    <row r="249" spans="1:9">
      <c r="A249" s="30" t="s">
        <v>63</v>
      </c>
      <c r="B249" s="30"/>
      <c r="C249" s="30"/>
      <c r="D249" s="30"/>
      <c r="E249" s="30"/>
      <c r="F249" s="9">
        <v>115350674.98</v>
      </c>
      <c r="G249" s="9">
        <v>32875471</v>
      </c>
      <c r="H249" s="9">
        <v>13012837.119999999</v>
      </c>
      <c r="I249" s="10">
        <f t="shared" si="3"/>
        <v>39.582207415370561</v>
      </c>
    </row>
    <row r="250" spans="1:9">
      <c r="A250" s="29" t="s">
        <v>64</v>
      </c>
      <c r="B250" s="29"/>
      <c r="C250" s="29"/>
      <c r="D250" s="29"/>
      <c r="E250" s="29"/>
      <c r="F250" s="9">
        <v>115350674.98</v>
      </c>
      <c r="G250" s="9">
        <v>32875471</v>
      </c>
      <c r="H250" s="9">
        <v>13012837.119999999</v>
      </c>
      <c r="I250" s="10">
        <f t="shared" si="3"/>
        <v>39.582207415370561</v>
      </c>
    </row>
    <row r="251" spans="1:9">
      <c r="A251" s="25" t="s">
        <v>65</v>
      </c>
      <c r="B251" s="25"/>
      <c r="C251" s="25"/>
      <c r="D251" s="25"/>
      <c r="E251" s="25"/>
      <c r="F251" s="11">
        <v>70000</v>
      </c>
      <c r="G251" s="13"/>
      <c r="H251" s="13"/>
      <c r="I251" s="10"/>
    </row>
    <row r="252" spans="1:9">
      <c r="A252" s="27" t="s">
        <v>66</v>
      </c>
      <c r="B252" s="27"/>
      <c r="C252" s="27"/>
      <c r="D252" s="27"/>
      <c r="E252" s="27"/>
      <c r="F252" s="9">
        <v>20482000</v>
      </c>
      <c r="G252" s="9">
        <v>8880000</v>
      </c>
      <c r="H252" s="9">
        <v>5324771.24</v>
      </c>
      <c r="I252" s="10">
        <f t="shared" si="3"/>
        <v>59.963640090090095</v>
      </c>
    </row>
    <row r="253" spans="1:9">
      <c r="A253" s="28" t="s">
        <v>79</v>
      </c>
      <c r="B253" s="28"/>
      <c r="C253" s="28"/>
      <c r="D253" s="28"/>
      <c r="E253" s="28"/>
      <c r="F253" s="11">
        <v>20482000</v>
      </c>
      <c r="G253" s="11">
        <v>8880000</v>
      </c>
      <c r="H253" s="11">
        <v>5324771.24</v>
      </c>
      <c r="I253" s="10">
        <f t="shared" si="3"/>
        <v>59.963640090090095</v>
      </c>
    </row>
    <row r="254" spans="1:9">
      <c r="A254" s="27" t="s">
        <v>75</v>
      </c>
      <c r="B254" s="27"/>
      <c r="C254" s="27"/>
      <c r="D254" s="27"/>
      <c r="E254" s="27"/>
      <c r="F254" s="9">
        <v>75608671</v>
      </c>
      <c r="G254" s="9">
        <v>18895471</v>
      </c>
      <c r="H254" s="9">
        <v>4345698.55</v>
      </c>
      <c r="I254" s="10">
        <f t="shared" si="3"/>
        <v>22.998625173196263</v>
      </c>
    </row>
    <row r="255" spans="1:9">
      <c r="A255" s="28" t="s">
        <v>76</v>
      </c>
      <c r="B255" s="28"/>
      <c r="C255" s="28"/>
      <c r="D255" s="28"/>
      <c r="E255" s="28"/>
      <c r="F255" s="11">
        <v>75608671</v>
      </c>
      <c r="G255" s="11">
        <v>18895471</v>
      </c>
      <c r="H255" s="11">
        <v>4345698.55</v>
      </c>
      <c r="I255" s="10">
        <f t="shared" si="3"/>
        <v>22.998625173196263</v>
      </c>
    </row>
    <row r="256" spans="1:9">
      <c r="A256" s="27" t="s">
        <v>81</v>
      </c>
      <c r="B256" s="27"/>
      <c r="C256" s="27"/>
      <c r="D256" s="27"/>
      <c r="E256" s="27"/>
      <c r="F256" s="9">
        <v>19190003.98</v>
      </c>
      <c r="G256" s="9">
        <v>5100000</v>
      </c>
      <c r="H256" s="9">
        <v>3342367.33</v>
      </c>
      <c r="I256" s="10">
        <f t="shared" si="3"/>
        <v>65.536614313725494</v>
      </c>
    </row>
    <row r="257" spans="1:9">
      <c r="A257" s="28" t="s">
        <v>82</v>
      </c>
      <c r="B257" s="28"/>
      <c r="C257" s="28"/>
      <c r="D257" s="28"/>
      <c r="E257" s="28"/>
      <c r="F257" s="11">
        <v>19190003.98</v>
      </c>
      <c r="G257" s="11">
        <v>5100000</v>
      </c>
      <c r="H257" s="11">
        <v>3342367.33</v>
      </c>
      <c r="I257" s="10">
        <f t="shared" si="3"/>
        <v>65.536614313725494</v>
      </c>
    </row>
    <row r="258" spans="1:9" ht="37.5" customHeight="1">
      <c r="A258" s="31" t="s">
        <v>27</v>
      </c>
      <c r="B258" s="31"/>
      <c r="C258" s="31"/>
      <c r="D258" s="31"/>
      <c r="E258" s="31"/>
      <c r="F258" s="9">
        <v>15348700</v>
      </c>
      <c r="G258" s="9">
        <v>5968292</v>
      </c>
      <c r="H258" s="9">
        <v>4181737.7</v>
      </c>
      <c r="I258" s="10">
        <f t="shared" si="3"/>
        <v>70.065903276850392</v>
      </c>
    </row>
    <row r="259" spans="1:9">
      <c r="A259" s="30" t="s">
        <v>41</v>
      </c>
      <c r="B259" s="30"/>
      <c r="C259" s="30"/>
      <c r="D259" s="30"/>
      <c r="E259" s="30"/>
      <c r="F259" s="9">
        <v>15196100</v>
      </c>
      <c r="G259" s="9">
        <v>5815692</v>
      </c>
      <c r="H259" s="9">
        <v>4181737.7</v>
      </c>
      <c r="I259" s="10">
        <f t="shared" si="3"/>
        <v>71.904387302491273</v>
      </c>
    </row>
    <row r="260" spans="1:9">
      <c r="A260" s="29" t="s">
        <v>42</v>
      </c>
      <c r="B260" s="29"/>
      <c r="C260" s="29"/>
      <c r="D260" s="29"/>
      <c r="E260" s="29"/>
      <c r="F260" s="9">
        <v>8260658</v>
      </c>
      <c r="G260" s="9">
        <v>3991272</v>
      </c>
      <c r="H260" s="9">
        <v>3978708.17</v>
      </c>
      <c r="I260" s="10">
        <f t="shared" si="3"/>
        <v>99.685217394354481</v>
      </c>
    </row>
    <row r="261" spans="1:9">
      <c r="A261" s="27" t="s">
        <v>43</v>
      </c>
      <c r="B261" s="27"/>
      <c r="C261" s="27"/>
      <c r="D261" s="27"/>
      <c r="E261" s="27"/>
      <c r="F261" s="9">
        <v>6740500</v>
      </c>
      <c r="G261" s="9">
        <v>3249700</v>
      </c>
      <c r="H261" s="9">
        <v>3247262.3</v>
      </c>
      <c r="I261" s="10">
        <f t="shared" si="3"/>
        <v>99.924986921869703</v>
      </c>
    </row>
    <row r="262" spans="1:9">
      <c r="A262" s="28" t="s">
        <v>44</v>
      </c>
      <c r="B262" s="28"/>
      <c r="C262" s="28"/>
      <c r="D262" s="28"/>
      <c r="E262" s="28"/>
      <c r="F262" s="11">
        <v>6740500</v>
      </c>
      <c r="G262" s="11">
        <v>3249700</v>
      </c>
      <c r="H262" s="11">
        <v>3247262.3</v>
      </c>
      <c r="I262" s="10">
        <f t="shared" si="3"/>
        <v>99.924986921869703</v>
      </c>
    </row>
    <row r="263" spans="1:9">
      <c r="A263" s="25" t="s">
        <v>45</v>
      </c>
      <c r="B263" s="25"/>
      <c r="C263" s="25"/>
      <c r="D263" s="25"/>
      <c r="E263" s="25"/>
      <c r="F263" s="11">
        <v>1520158</v>
      </c>
      <c r="G263" s="11">
        <v>741572</v>
      </c>
      <c r="H263" s="11">
        <v>731445.87</v>
      </c>
      <c r="I263" s="10">
        <f t="shared" si="3"/>
        <v>98.634504808703667</v>
      </c>
    </row>
    <row r="264" spans="1:9">
      <c r="A264" s="29" t="s">
        <v>46</v>
      </c>
      <c r="B264" s="29"/>
      <c r="C264" s="29"/>
      <c r="D264" s="29"/>
      <c r="E264" s="29"/>
      <c r="F264" s="9">
        <v>6689047</v>
      </c>
      <c r="G264" s="9">
        <v>1815240</v>
      </c>
      <c r="H264" s="9">
        <v>196219.53</v>
      </c>
      <c r="I264" s="10">
        <f t="shared" ref="I264:I327" si="4">SUM(H264)/G264*100</f>
        <v>10.80956402459179</v>
      </c>
    </row>
    <row r="265" spans="1:9">
      <c r="A265" s="25" t="s">
        <v>47</v>
      </c>
      <c r="B265" s="25"/>
      <c r="C265" s="25"/>
      <c r="D265" s="25"/>
      <c r="E265" s="25"/>
      <c r="F265" s="11">
        <v>164929</v>
      </c>
      <c r="G265" s="11">
        <v>51529</v>
      </c>
      <c r="H265" s="11">
        <v>25190</v>
      </c>
      <c r="I265" s="10">
        <f t="shared" si="4"/>
        <v>48.885093830658462</v>
      </c>
    </row>
    <row r="266" spans="1:9">
      <c r="A266" s="25" t="s">
        <v>48</v>
      </c>
      <c r="B266" s="25"/>
      <c r="C266" s="25"/>
      <c r="D266" s="25"/>
      <c r="E266" s="25"/>
      <c r="F266" s="11">
        <v>2441289</v>
      </c>
      <c r="G266" s="11">
        <v>981831</v>
      </c>
      <c r="H266" s="11">
        <v>45242</v>
      </c>
      <c r="I266" s="10">
        <f t="shared" si="4"/>
        <v>4.6079213225086599</v>
      </c>
    </row>
    <row r="267" spans="1:9">
      <c r="A267" s="25" t="s">
        <v>49</v>
      </c>
      <c r="B267" s="25"/>
      <c r="C267" s="25"/>
      <c r="D267" s="25"/>
      <c r="E267" s="25"/>
      <c r="F267" s="11">
        <v>15629</v>
      </c>
      <c r="G267" s="11">
        <v>9375</v>
      </c>
      <c r="H267" s="11">
        <v>5788.53</v>
      </c>
      <c r="I267" s="10">
        <f t="shared" si="4"/>
        <v>61.744319999999995</v>
      </c>
    </row>
    <row r="268" spans="1:9">
      <c r="A268" s="27" t="s">
        <v>56</v>
      </c>
      <c r="B268" s="27"/>
      <c r="C268" s="27"/>
      <c r="D268" s="27"/>
      <c r="E268" s="27"/>
      <c r="F268" s="9">
        <v>4067200</v>
      </c>
      <c r="G268" s="9">
        <v>772505</v>
      </c>
      <c r="H268" s="9">
        <v>119999</v>
      </c>
      <c r="I268" s="10">
        <f t="shared" si="4"/>
        <v>15.533750590611065</v>
      </c>
    </row>
    <row r="269" spans="1:9">
      <c r="A269" s="28" t="s">
        <v>78</v>
      </c>
      <c r="B269" s="28"/>
      <c r="C269" s="28"/>
      <c r="D269" s="28"/>
      <c r="E269" s="28"/>
      <c r="F269" s="11">
        <v>3914095</v>
      </c>
      <c r="G269" s="11">
        <v>769400</v>
      </c>
      <c r="H269" s="11">
        <v>119999</v>
      </c>
      <c r="I269" s="10">
        <f t="shared" si="4"/>
        <v>15.596438783467637</v>
      </c>
    </row>
    <row r="270" spans="1:9">
      <c r="A270" s="28" t="s">
        <v>57</v>
      </c>
      <c r="B270" s="28"/>
      <c r="C270" s="28"/>
      <c r="D270" s="28"/>
      <c r="E270" s="28"/>
      <c r="F270" s="11">
        <v>153105</v>
      </c>
      <c r="G270" s="11">
        <v>3105</v>
      </c>
      <c r="H270" s="13"/>
      <c r="I270" s="10">
        <f t="shared" si="4"/>
        <v>0</v>
      </c>
    </row>
    <row r="271" spans="1:9">
      <c r="A271" s="22" t="s">
        <v>62</v>
      </c>
      <c r="B271" s="22"/>
      <c r="C271" s="22"/>
      <c r="D271" s="22"/>
      <c r="E271" s="22"/>
      <c r="F271" s="11">
        <v>246395</v>
      </c>
      <c r="G271" s="11">
        <v>9180</v>
      </c>
      <c r="H271" s="11">
        <v>6810</v>
      </c>
      <c r="I271" s="10">
        <f t="shared" si="4"/>
        <v>74.183006535947712</v>
      </c>
    </row>
    <row r="272" spans="1:9">
      <c r="A272" s="30" t="s">
        <v>63</v>
      </c>
      <c r="B272" s="30"/>
      <c r="C272" s="30"/>
      <c r="D272" s="30"/>
      <c r="E272" s="30"/>
      <c r="F272" s="9">
        <v>152600</v>
      </c>
      <c r="G272" s="9">
        <v>152600</v>
      </c>
      <c r="H272" s="12"/>
      <c r="I272" s="10">
        <f t="shared" si="4"/>
        <v>0</v>
      </c>
    </row>
    <row r="273" spans="1:9">
      <c r="A273" s="29" t="s">
        <v>64</v>
      </c>
      <c r="B273" s="29"/>
      <c r="C273" s="29"/>
      <c r="D273" s="29"/>
      <c r="E273" s="29"/>
      <c r="F273" s="9">
        <v>152600</v>
      </c>
      <c r="G273" s="9">
        <v>152600</v>
      </c>
      <c r="H273" s="12"/>
      <c r="I273" s="10">
        <f t="shared" si="4"/>
        <v>0</v>
      </c>
    </row>
    <row r="274" spans="1:9">
      <c r="A274" s="25" t="s">
        <v>65</v>
      </c>
      <c r="B274" s="25"/>
      <c r="C274" s="25"/>
      <c r="D274" s="25"/>
      <c r="E274" s="25"/>
      <c r="F274" s="11">
        <v>152600</v>
      </c>
      <c r="G274" s="11">
        <v>152600</v>
      </c>
      <c r="H274" s="13"/>
      <c r="I274" s="10">
        <f t="shared" si="4"/>
        <v>0</v>
      </c>
    </row>
    <row r="275" spans="1:9" ht="36.75" customHeight="1">
      <c r="A275" s="31" t="s">
        <v>28</v>
      </c>
      <c r="B275" s="31"/>
      <c r="C275" s="31"/>
      <c r="D275" s="31"/>
      <c r="E275" s="31"/>
      <c r="F275" s="9">
        <v>5598017</v>
      </c>
      <c r="G275" s="9">
        <v>2577098</v>
      </c>
      <c r="H275" s="9">
        <v>2500051.56</v>
      </c>
      <c r="I275" s="10">
        <f t="shared" si="4"/>
        <v>97.010341089085472</v>
      </c>
    </row>
    <row r="276" spans="1:9">
      <c r="A276" s="30" t="s">
        <v>41</v>
      </c>
      <c r="B276" s="30"/>
      <c r="C276" s="30"/>
      <c r="D276" s="30"/>
      <c r="E276" s="30"/>
      <c r="F276" s="9">
        <v>5598017</v>
      </c>
      <c r="G276" s="9">
        <v>2577098</v>
      </c>
      <c r="H276" s="9">
        <v>2500051.56</v>
      </c>
      <c r="I276" s="10">
        <f t="shared" si="4"/>
        <v>97.010341089085472</v>
      </c>
    </row>
    <row r="277" spans="1:9">
      <c r="A277" s="29" t="s">
        <v>42</v>
      </c>
      <c r="B277" s="29"/>
      <c r="C277" s="29"/>
      <c r="D277" s="29"/>
      <c r="E277" s="29"/>
      <c r="F277" s="9">
        <v>4760386</v>
      </c>
      <c r="G277" s="9">
        <v>2316300</v>
      </c>
      <c r="H277" s="9">
        <v>2277879.91</v>
      </c>
      <c r="I277" s="10">
        <f t="shared" si="4"/>
        <v>98.341316323446875</v>
      </c>
    </row>
    <row r="278" spans="1:9">
      <c r="A278" s="27" t="s">
        <v>43</v>
      </c>
      <c r="B278" s="27"/>
      <c r="C278" s="27"/>
      <c r="D278" s="27"/>
      <c r="E278" s="27"/>
      <c r="F278" s="9">
        <v>3898200</v>
      </c>
      <c r="G278" s="9">
        <v>1896900</v>
      </c>
      <c r="H278" s="9">
        <v>1864981.96</v>
      </c>
      <c r="I278" s="10">
        <f t="shared" si="4"/>
        <v>98.317357794295958</v>
      </c>
    </row>
    <row r="279" spans="1:9">
      <c r="A279" s="28" t="s">
        <v>44</v>
      </c>
      <c r="B279" s="28"/>
      <c r="C279" s="28"/>
      <c r="D279" s="28"/>
      <c r="E279" s="28"/>
      <c r="F279" s="11">
        <v>3898200</v>
      </c>
      <c r="G279" s="11">
        <v>1896900</v>
      </c>
      <c r="H279" s="11">
        <v>1864981.96</v>
      </c>
      <c r="I279" s="10">
        <f t="shared" si="4"/>
        <v>98.317357794295958</v>
      </c>
    </row>
    <row r="280" spans="1:9">
      <c r="A280" s="25" t="s">
        <v>45</v>
      </c>
      <c r="B280" s="25"/>
      <c r="C280" s="25"/>
      <c r="D280" s="25"/>
      <c r="E280" s="25"/>
      <c r="F280" s="11">
        <v>862186</v>
      </c>
      <c r="G280" s="11">
        <v>419400</v>
      </c>
      <c r="H280" s="11">
        <v>412897.95</v>
      </c>
      <c r="I280" s="10">
        <f t="shared" si="4"/>
        <v>98.449678111587986</v>
      </c>
    </row>
    <row r="281" spans="1:9">
      <c r="A281" s="29" t="s">
        <v>46</v>
      </c>
      <c r="B281" s="29"/>
      <c r="C281" s="29"/>
      <c r="D281" s="29"/>
      <c r="E281" s="29"/>
      <c r="F281" s="9">
        <v>615367</v>
      </c>
      <c r="G281" s="9">
        <v>215410</v>
      </c>
      <c r="H281" s="9">
        <v>201532.55</v>
      </c>
      <c r="I281" s="10">
        <f t="shared" si="4"/>
        <v>93.557657490367191</v>
      </c>
    </row>
    <row r="282" spans="1:9">
      <c r="A282" s="25" t="s">
        <v>47</v>
      </c>
      <c r="B282" s="25"/>
      <c r="C282" s="25"/>
      <c r="D282" s="25"/>
      <c r="E282" s="25"/>
      <c r="F282" s="11">
        <v>173264</v>
      </c>
      <c r="G282" s="11">
        <v>79732</v>
      </c>
      <c r="H282" s="11">
        <v>78818.14</v>
      </c>
      <c r="I282" s="10">
        <f t="shared" si="4"/>
        <v>98.853835348417192</v>
      </c>
    </row>
    <row r="283" spans="1:9">
      <c r="A283" s="25" t="s">
        <v>48</v>
      </c>
      <c r="B283" s="25"/>
      <c r="C283" s="25"/>
      <c r="D283" s="25"/>
      <c r="E283" s="25"/>
      <c r="F283" s="11">
        <v>320850</v>
      </c>
      <c r="G283" s="11">
        <v>66780</v>
      </c>
      <c r="H283" s="11">
        <v>63966.55</v>
      </c>
      <c r="I283" s="10">
        <f t="shared" si="4"/>
        <v>95.786987121892793</v>
      </c>
    </row>
    <row r="284" spans="1:9">
      <c r="A284" s="25" t="s">
        <v>49</v>
      </c>
      <c r="B284" s="25"/>
      <c r="C284" s="25"/>
      <c r="D284" s="25"/>
      <c r="E284" s="25"/>
      <c r="F284" s="11">
        <v>9920</v>
      </c>
      <c r="G284" s="11">
        <v>8000</v>
      </c>
      <c r="H284" s="13"/>
      <c r="I284" s="10">
        <f t="shared" si="4"/>
        <v>0</v>
      </c>
    </row>
    <row r="285" spans="1:9">
      <c r="A285" s="27" t="s">
        <v>50</v>
      </c>
      <c r="B285" s="27"/>
      <c r="C285" s="27"/>
      <c r="D285" s="27"/>
      <c r="E285" s="27"/>
      <c r="F285" s="9">
        <v>106073</v>
      </c>
      <c r="G285" s="9">
        <v>58138</v>
      </c>
      <c r="H285" s="9">
        <v>56452.86</v>
      </c>
      <c r="I285" s="10">
        <f t="shared" si="4"/>
        <v>97.10148267914272</v>
      </c>
    </row>
    <row r="286" spans="1:9">
      <c r="A286" s="28" t="s">
        <v>51</v>
      </c>
      <c r="B286" s="28"/>
      <c r="C286" s="28"/>
      <c r="D286" s="28"/>
      <c r="E286" s="28"/>
      <c r="F286" s="11">
        <v>84251</v>
      </c>
      <c r="G286" s="11">
        <v>45846</v>
      </c>
      <c r="H286" s="11">
        <v>45844.42</v>
      </c>
      <c r="I286" s="10">
        <f t="shared" si="4"/>
        <v>99.996553679710331</v>
      </c>
    </row>
    <row r="287" spans="1:9">
      <c r="A287" s="28" t="s">
        <v>52</v>
      </c>
      <c r="B287" s="28"/>
      <c r="C287" s="28"/>
      <c r="D287" s="28"/>
      <c r="E287" s="28"/>
      <c r="F287" s="11">
        <v>3451</v>
      </c>
      <c r="G287" s="11">
        <v>1728</v>
      </c>
      <c r="H287" s="14">
        <v>742.71</v>
      </c>
      <c r="I287" s="10">
        <f t="shared" si="4"/>
        <v>42.980902777777779</v>
      </c>
    </row>
    <row r="288" spans="1:9">
      <c r="A288" s="28" t="s">
        <v>53</v>
      </c>
      <c r="B288" s="28"/>
      <c r="C288" s="28"/>
      <c r="D288" s="28"/>
      <c r="E288" s="28"/>
      <c r="F288" s="11">
        <v>17341</v>
      </c>
      <c r="G288" s="11">
        <v>10047</v>
      </c>
      <c r="H288" s="11">
        <v>9512.9500000000007</v>
      </c>
      <c r="I288" s="10">
        <f t="shared" si="4"/>
        <v>94.684482930227929</v>
      </c>
    </row>
    <row r="289" spans="1:9">
      <c r="A289" s="28" t="s">
        <v>55</v>
      </c>
      <c r="B289" s="28"/>
      <c r="C289" s="28"/>
      <c r="D289" s="28"/>
      <c r="E289" s="28"/>
      <c r="F289" s="11">
        <v>1030</v>
      </c>
      <c r="G289" s="14">
        <v>517</v>
      </c>
      <c r="H289" s="14">
        <v>352.78</v>
      </c>
      <c r="I289" s="10">
        <f t="shared" si="4"/>
        <v>68.235976789168276</v>
      </c>
    </row>
    <row r="290" spans="1:9">
      <c r="A290" s="27" t="s">
        <v>56</v>
      </c>
      <c r="B290" s="27"/>
      <c r="C290" s="27"/>
      <c r="D290" s="27"/>
      <c r="E290" s="27"/>
      <c r="F290" s="9">
        <v>5260</v>
      </c>
      <c r="G290" s="9">
        <v>2760</v>
      </c>
      <c r="H290" s="9">
        <v>2295</v>
      </c>
      <c r="I290" s="10">
        <f t="shared" si="4"/>
        <v>83.152173913043484</v>
      </c>
    </row>
    <row r="291" spans="1:9">
      <c r="A291" s="28" t="s">
        <v>57</v>
      </c>
      <c r="B291" s="28"/>
      <c r="C291" s="28"/>
      <c r="D291" s="28"/>
      <c r="E291" s="28"/>
      <c r="F291" s="11">
        <v>5260</v>
      </c>
      <c r="G291" s="11">
        <v>2760</v>
      </c>
      <c r="H291" s="11">
        <v>2295</v>
      </c>
      <c r="I291" s="10">
        <f t="shared" si="4"/>
        <v>83.152173913043484</v>
      </c>
    </row>
    <row r="292" spans="1:9">
      <c r="A292" s="22" t="s">
        <v>62</v>
      </c>
      <c r="B292" s="22"/>
      <c r="C292" s="22"/>
      <c r="D292" s="22"/>
      <c r="E292" s="22"/>
      <c r="F292" s="11">
        <v>222264</v>
      </c>
      <c r="G292" s="11">
        <v>45388</v>
      </c>
      <c r="H292" s="11">
        <v>20639.099999999999</v>
      </c>
      <c r="I292" s="10">
        <f t="shared" si="4"/>
        <v>45.472591874504268</v>
      </c>
    </row>
    <row r="293" spans="1:9">
      <c r="A293" s="30" t="s">
        <v>63</v>
      </c>
      <c r="B293" s="30"/>
      <c r="C293" s="30"/>
      <c r="D293" s="30"/>
      <c r="E293" s="30"/>
      <c r="F293" s="12"/>
      <c r="G293" s="12"/>
      <c r="H293" s="12"/>
      <c r="I293" s="10"/>
    </row>
    <row r="294" spans="1:9">
      <c r="A294" s="29" t="s">
        <v>64</v>
      </c>
      <c r="B294" s="29"/>
      <c r="C294" s="29"/>
      <c r="D294" s="29"/>
      <c r="E294" s="29"/>
      <c r="F294" s="12"/>
      <c r="G294" s="12"/>
      <c r="H294" s="12"/>
      <c r="I294" s="10"/>
    </row>
    <row r="295" spans="1:9">
      <c r="A295" s="25" t="s">
        <v>65</v>
      </c>
      <c r="B295" s="25"/>
      <c r="C295" s="25"/>
      <c r="D295" s="25"/>
      <c r="E295" s="25"/>
      <c r="F295" s="13"/>
      <c r="G295" s="13"/>
      <c r="H295" s="13"/>
      <c r="I295" s="10"/>
    </row>
    <row r="296" spans="1:9" ht="42" customHeight="1">
      <c r="A296" s="31" t="s">
        <v>29</v>
      </c>
      <c r="B296" s="31"/>
      <c r="C296" s="31"/>
      <c r="D296" s="31"/>
      <c r="E296" s="31"/>
      <c r="F296" s="9">
        <v>20322087</v>
      </c>
      <c r="G296" s="9">
        <v>10312846</v>
      </c>
      <c r="H296" s="9">
        <v>5399153.2599999998</v>
      </c>
      <c r="I296" s="10">
        <f t="shared" si="4"/>
        <v>52.353669006596235</v>
      </c>
    </row>
    <row r="297" spans="1:9">
      <c r="A297" s="30" t="s">
        <v>41</v>
      </c>
      <c r="B297" s="30"/>
      <c r="C297" s="30"/>
      <c r="D297" s="30"/>
      <c r="E297" s="30"/>
      <c r="F297" s="9">
        <v>20268087</v>
      </c>
      <c r="G297" s="9">
        <v>10312846</v>
      </c>
      <c r="H297" s="9">
        <v>5399153.2599999998</v>
      </c>
      <c r="I297" s="10">
        <f t="shared" si="4"/>
        <v>52.353669006596235</v>
      </c>
    </row>
    <row r="298" spans="1:9">
      <c r="A298" s="29" t="s">
        <v>42</v>
      </c>
      <c r="B298" s="29"/>
      <c r="C298" s="29"/>
      <c r="D298" s="29"/>
      <c r="E298" s="29"/>
      <c r="F298" s="9">
        <v>6522462</v>
      </c>
      <c r="G298" s="9">
        <v>3346113</v>
      </c>
      <c r="H298" s="9">
        <v>3195453.98</v>
      </c>
      <c r="I298" s="10">
        <f t="shared" si="4"/>
        <v>95.497491567080971</v>
      </c>
    </row>
    <row r="299" spans="1:9">
      <c r="A299" s="27" t="s">
        <v>43</v>
      </c>
      <c r="B299" s="27"/>
      <c r="C299" s="27"/>
      <c r="D299" s="27"/>
      <c r="E299" s="27"/>
      <c r="F299" s="9">
        <v>5360000</v>
      </c>
      <c r="G299" s="9">
        <v>2739806</v>
      </c>
      <c r="H299" s="9">
        <v>2617718.85</v>
      </c>
      <c r="I299" s="10">
        <f t="shared" si="4"/>
        <v>95.543949097125861</v>
      </c>
    </row>
    <row r="300" spans="1:9">
      <c r="A300" s="28" t="s">
        <v>44</v>
      </c>
      <c r="B300" s="28"/>
      <c r="C300" s="28"/>
      <c r="D300" s="28"/>
      <c r="E300" s="28"/>
      <c r="F300" s="11">
        <v>5360000</v>
      </c>
      <c r="G300" s="11">
        <v>2739806</v>
      </c>
      <c r="H300" s="11">
        <v>2617718.85</v>
      </c>
      <c r="I300" s="10">
        <f t="shared" si="4"/>
        <v>95.543949097125861</v>
      </c>
    </row>
    <row r="301" spans="1:9">
      <c r="A301" s="25" t="s">
        <v>45</v>
      </c>
      <c r="B301" s="25"/>
      <c r="C301" s="25"/>
      <c r="D301" s="25"/>
      <c r="E301" s="25"/>
      <c r="F301" s="11">
        <v>1162462</v>
      </c>
      <c r="G301" s="11">
        <v>606307</v>
      </c>
      <c r="H301" s="11">
        <v>577735.13</v>
      </c>
      <c r="I301" s="10">
        <f t="shared" si="4"/>
        <v>95.287557293582296</v>
      </c>
    </row>
    <row r="302" spans="1:9">
      <c r="A302" s="29" t="s">
        <v>46</v>
      </c>
      <c r="B302" s="29"/>
      <c r="C302" s="29"/>
      <c r="D302" s="29"/>
      <c r="E302" s="29"/>
      <c r="F302" s="9">
        <v>13729505</v>
      </c>
      <c r="G302" s="9">
        <v>6958471</v>
      </c>
      <c r="H302" s="9">
        <v>2195817.58</v>
      </c>
      <c r="I302" s="10">
        <f t="shared" si="4"/>
        <v>31.556035514123721</v>
      </c>
    </row>
    <row r="303" spans="1:9">
      <c r="A303" s="25" t="s">
        <v>47</v>
      </c>
      <c r="B303" s="25"/>
      <c r="C303" s="25"/>
      <c r="D303" s="25"/>
      <c r="E303" s="25"/>
      <c r="F303" s="11">
        <v>1838696</v>
      </c>
      <c r="G303" s="11">
        <v>919280</v>
      </c>
      <c r="H303" s="11">
        <v>278240</v>
      </c>
      <c r="I303" s="10">
        <f t="shared" si="4"/>
        <v>30.267165607867025</v>
      </c>
    </row>
    <row r="304" spans="1:9">
      <c r="A304" s="25" t="s">
        <v>48</v>
      </c>
      <c r="B304" s="25"/>
      <c r="C304" s="25"/>
      <c r="D304" s="25"/>
      <c r="E304" s="25"/>
      <c r="F304" s="11">
        <v>11794213</v>
      </c>
      <c r="G304" s="11">
        <v>5975964</v>
      </c>
      <c r="H304" s="11">
        <v>1868138.19</v>
      </c>
      <c r="I304" s="10">
        <f t="shared" si="4"/>
        <v>31.260867535346598</v>
      </c>
    </row>
    <row r="305" spans="1:9">
      <c r="A305" s="25" t="s">
        <v>49</v>
      </c>
      <c r="B305" s="25"/>
      <c r="C305" s="25"/>
      <c r="D305" s="25"/>
      <c r="E305" s="25"/>
      <c r="F305" s="14">
        <v>500</v>
      </c>
      <c r="G305" s="14">
        <v>500</v>
      </c>
      <c r="H305" s="13"/>
      <c r="I305" s="10">
        <f t="shared" si="4"/>
        <v>0</v>
      </c>
    </row>
    <row r="306" spans="1:9">
      <c r="A306" s="27" t="s">
        <v>50</v>
      </c>
      <c r="B306" s="27"/>
      <c r="C306" s="27"/>
      <c r="D306" s="27"/>
      <c r="E306" s="27"/>
      <c r="F306" s="9">
        <v>89796</v>
      </c>
      <c r="G306" s="9">
        <v>56427</v>
      </c>
      <c r="H306" s="9">
        <v>49439.39</v>
      </c>
      <c r="I306" s="10">
        <f t="shared" si="4"/>
        <v>87.616548815283451</v>
      </c>
    </row>
    <row r="307" spans="1:9">
      <c r="A307" s="28" t="s">
        <v>52</v>
      </c>
      <c r="B307" s="28"/>
      <c r="C307" s="28"/>
      <c r="D307" s="28"/>
      <c r="E307" s="28"/>
      <c r="F307" s="11">
        <v>1938</v>
      </c>
      <c r="G307" s="11">
        <v>1138</v>
      </c>
      <c r="H307" s="14">
        <v>891.17</v>
      </c>
      <c r="I307" s="10">
        <f t="shared" si="4"/>
        <v>78.310193321616879</v>
      </c>
    </row>
    <row r="308" spans="1:9">
      <c r="A308" s="28" t="s">
        <v>53</v>
      </c>
      <c r="B308" s="28"/>
      <c r="C308" s="28"/>
      <c r="D308" s="28"/>
      <c r="E308" s="28"/>
      <c r="F308" s="11">
        <v>29825</v>
      </c>
      <c r="G308" s="11">
        <v>14760</v>
      </c>
      <c r="H308" s="11">
        <v>9353.58</v>
      </c>
      <c r="I308" s="10">
        <f t="shared" si="4"/>
        <v>63.371138211382117</v>
      </c>
    </row>
    <row r="309" spans="1:9">
      <c r="A309" s="28" t="s">
        <v>54</v>
      </c>
      <c r="B309" s="28"/>
      <c r="C309" s="28"/>
      <c r="D309" s="28"/>
      <c r="E309" s="28"/>
      <c r="F309" s="11">
        <v>58033</v>
      </c>
      <c r="G309" s="11">
        <v>40529</v>
      </c>
      <c r="H309" s="11">
        <v>39194.639999999999</v>
      </c>
      <c r="I309" s="10">
        <f t="shared" si="4"/>
        <v>96.707641441930463</v>
      </c>
    </row>
    <row r="310" spans="1:9">
      <c r="A310" s="27" t="s">
        <v>56</v>
      </c>
      <c r="B310" s="27"/>
      <c r="C310" s="27"/>
      <c r="D310" s="27"/>
      <c r="E310" s="27"/>
      <c r="F310" s="9">
        <v>6300</v>
      </c>
      <c r="G310" s="9">
        <v>6300</v>
      </c>
      <c r="H310" s="12"/>
      <c r="I310" s="10">
        <f t="shared" si="4"/>
        <v>0</v>
      </c>
    </row>
    <row r="311" spans="1:9">
      <c r="A311" s="28" t="s">
        <v>57</v>
      </c>
      <c r="B311" s="28"/>
      <c r="C311" s="28"/>
      <c r="D311" s="28"/>
      <c r="E311" s="28"/>
      <c r="F311" s="11">
        <v>6300</v>
      </c>
      <c r="G311" s="11">
        <v>6300</v>
      </c>
      <c r="H311" s="13"/>
      <c r="I311" s="10">
        <f t="shared" si="4"/>
        <v>0</v>
      </c>
    </row>
    <row r="312" spans="1:9">
      <c r="A312" s="22" t="s">
        <v>62</v>
      </c>
      <c r="B312" s="22"/>
      <c r="C312" s="22"/>
      <c r="D312" s="22"/>
      <c r="E312" s="22"/>
      <c r="F312" s="11">
        <v>16120</v>
      </c>
      <c r="G312" s="11">
        <v>8262</v>
      </c>
      <c r="H312" s="11">
        <v>7881.7</v>
      </c>
      <c r="I312" s="10">
        <f t="shared" si="4"/>
        <v>95.396998305495046</v>
      </c>
    </row>
    <row r="313" spans="1:9">
      <c r="A313" s="30" t="s">
        <v>63</v>
      </c>
      <c r="B313" s="30"/>
      <c r="C313" s="30"/>
      <c r="D313" s="30"/>
      <c r="E313" s="30"/>
      <c r="F313" s="9">
        <v>54000</v>
      </c>
      <c r="G313" s="12"/>
      <c r="H313" s="12"/>
      <c r="I313" s="10"/>
    </row>
    <row r="314" spans="1:9">
      <c r="A314" s="29" t="s">
        <v>64</v>
      </c>
      <c r="B314" s="29"/>
      <c r="C314" s="29"/>
      <c r="D314" s="29"/>
      <c r="E314" s="29"/>
      <c r="F314" s="9">
        <v>54000</v>
      </c>
      <c r="G314" s="12"/>
      <c r="H314" s="12"/>
      <c r="I314" s="10"/>
    </row>
    <row r="315" spans="1:9">
      <c r="A315" s="25" t="s">
        <v>65</v>
      </c>
      <c r="B315" s="25"/>
      <c r="C315" s="25"/>
      <c r="D315" s="25"/>
      <c r="E315" s="25"/>
      <c r="F315" s="11">
        <v>54000</v>
      </c>
      <c r="G315" s="13"/>
      <c r="H315" s="13"/>
      <c r="I315" s="10"/>
    </row>
    <row r="316" spans="1:9" ht="36.75" customHeight="1">
      <c r="A316" s="31" t="s">
        <v>30</v>
      </c>
      <c r="B316" s="31"/>
      <c r="C316" s="31"/>
      <c r="D316" s="31"/>
      <c r="E316" s="31"/>
      <c r="F316" s="9">
        <v>6661200</v>
      </c>
      <c r="G316" s="9">
        <v>3108114</v>
      </c>
      <c r="H316" s="9">
        <v>2697221.3</v>
      </c>
      <c r="I316" s="10">
        <f t="shared" si="4"/>
        <v>86.779999060523522</v>
      </c>
    </row>
    <row r="317" spans="1:9">
      <c r="A317" s="30" t="s">
        <v>41</v>
      </c>
      <c r="B317" s="30"/>
      <c r="C317" s="30"/>
      <c r="D317" s="30"/>
      <c r="E317" s="30"/>
      <c r="F317" s="9">
        <v>6544700</v>
      </c>
      <c r="G317" s="9">
        <v>3108114</v>
      </c>
      <c r="H317" s="9">
        <v>2697221.3</v>
      </c>
      <c r="I317" s="10">
        <f t="shared" si="4"/>
        <v>86.779999060523522</v>
      </c>
    </row>
    <row r="318" spans="1:9">
      <c r="A318" s="29" t="s">
        <v>42</v>
      </c>
      <c r="B318" s="29"/>
      <c r="C318" s="29"/>
      <c r="D318" s="29"/>
      <c r="E318" s="29"/>
      <c r="F318" s="9">
        <v>5679974</v>
      </c>
      <c r="G318" s="9">
        <v>2564334</v>
      </c>
      <c r="H318" s="9">
        <v>2527318.4</v>
      </c>
      <c r="I318" s="10">
        <f t="shared" si="4"/>
        <v>98.556521888334359</v>
      </c>
    </row>
    <row r="319" spans="1:9">
      <c r="A319" s="27" t="s">
        <v>43</v>
      </c>
      <c r="B319" s="27"/>
      <c r="C319" s="27"/>
      <c r="D319" s="27"/>
      <c r="E319" s="27"/>
      <c r="F319" s="9">
        <v>4629100</v>
      </c>
      <c r="G319" s="9">
        <v>2093537</v>
      </c>
      <c r="H319" s="9">
        <v>2057037.95</v>
      </c>
      <c r="I319" s="10">
        <f t="shared" si="4"/>
        <v>98.256584431037041</v>
      </c>
    </row>
    <row r="320" spans="1:9">
      <c r="A320" s="28" t="s">
        <v>44</v>
      </c>
      <c r="B320" s="28"/>
      <c r="C320" s="28"/>
      <c r="D320" s="28"/>
      <c r="E320" s="28"/>
      <c r="F320" s="11">
        <v>4629100</v>
      </c>
      <c r="G320" s="11">
        <v>2093537</v>
      </c>
      <c r="H320" s="11">
        <v>2057037.95</v>
      </c>
      <c r="I320" s="10">
        <f t="shared" si="4"/>
        <v>98.256584431037041</v>
      </c>
    </row>
    <row r="321" spans="1:9">
      <c r="A321" s="25" t="s">
        <v>45</v>
      </c>
      <c r="B321" s="25"/>
      <c r="C321" s="25"/>
      <c r="D321" s="25"/>
      <c r="E321" s="25"/>
      <c r="F321" s="11">
        <v>1050874</v>
      </c>
      <c r="G321" s="11">
        <v>470797</v>
      </c>
      <c r="H321" s="11">
        <v>470280.45</v>
      </c>
      <c r="I321" s="10">
        <f t="shared" si="4"/>
        <v>99.890281798737036</v>
      </c>
    </row>
    <row r="322" spans="1:9">
      <c r="A322" s="29" t="s">
        <v>46</v>
      </c>
      <c r="B322" s="29"/>
      <c r="C322" s="29"/>
      <c r="D322" s="29"/>
      <c r="E322" s="29"/>
      <c r="F322" s="9">
        <v>717180</v>
      </c>
      <c r="G322" s="9">
        <v>494780</v>
      </c>
      <c r="H322" s="9">
        <v>123711.55</v>
      </c>
      <c r="I322" s="10">
        <f t="shared" si="4"/>
        <v>25.003344920974978</v>
      </c>
    </row>
    <row r="323" spans="1:9">
      <c r="A323" s="25" t="s">
        <v>47</v>
      </c>
      <c r="B323" s="25"/>
      <c r="C323" s="25"/>
      <c r="D323" s="25"/>
      <c r="E323" s="25"/>
      <c r="F323" s="11">
        <v>19500</v>
      </c>
      <c r="G323" s="11">
        <v>19500</v>
      </c>
      <c r="H323" s="11">
        <v>9026.36</v>
      </c>
      <c r="I323" s="10">
        <f t="shared" si="4"/>
        <v>46.289025641025646</v>
      </c>
    </row>
    <row r="324" spans="1:9">
      <c r="A324" s="25" t="s">
        <v>48</v>
      </c>
      <c r="B324" s="25"/>
      <c r="C324" s="25"/>
      <c r="D324" s="25"/>
      <c r="E324" s="25"/>
      <c r="F324" s="11">
        <v>694180</v>
      </c>
      <c r="G324" s="11">
        <v>471780</v>
      </c>
      <c r="H324" s="11">
        <v>114625.19</v>
      </c>
      <c r="I324" s="10">
        <f t="shared" si="4"/>
        <v>24.296322438424689</v>
      </c>
    </row>
    <row r="325" spans="1:9">
      <c r="A325" s="25" t="s">
        <v>49</v>
      </c>
      <c r="B325" s="25"/>
      <c r="C325" s="25"/>
      <c r="D325" s="25"/>
      <c r="E325" s="25"/>
      <c r="F325" s="11">
        <v>1000</v>
      </c>
      <c r="G325" s="11">
        <v>1000</v>
      </c>
      <c r="H325" s="14">
        <v>60</v>
      </c>
      <c r="I325" s="10">
        <f t="shared" si="4"/>
        <v>6</v>
      </c>
    </row>
    <row r="326" spans="1:9">
      <c r="A326" s="27" t="s">
        <v>56</v>
      </c>
      <c r="B326" s="27"/>
      <c r="C326" s="27"/>
      <c r="D326" s="27"/>
      <c r="E326" s="27"/>
      <c r="F326" s="9">
        <v>2500</v>
      </c>
      <c r="G326" s="9">
        <v>2500</v>
      </c>
      <c r="H326" s="12"/>
      <c r="I326" s="10">
        <f t="shared" si="4"/>
        <v>0</v>
      </c>
    </row>
    <row r="327" spans="1:9">
      <c r="A327" s="28" t="s">
        <v>57</v>
      </c>
      <c r="B327" s="28"/>
      <c r="C327" s="28"/>
      <c r="D327" s="28"/>
      <c r="E327" s="28"/>
      <c r="F327" s="11">
        <v>2500</v>
      </c>
      <c r="G327" s="11">
        <v>2500</v>
      </c>
      <c r="H327" s="13"/>
      <c r="I327" s="10">
        <f t="shared" si="4"/>
        <v>0</v>
      </c>
    </row>
    <row r="328" spans="1:9">
      <c r="A328" s="22" t="s">
        <v>62</v>
      </c>
      <c r="B328" s="22"/>
      <c r="C328" s="22"/>
      <c r="D328" s="22"/>
      <c r="E328" s="22"/>
      <c r="F328" s="11">
        <v>147546</v>
      </c>
      <c r="G328" s="11">
        <v>49000</v>
      </c>
      <c r="H328" s="11">
        <v>46191.35</v>
      </c>
      <c r="I328" s="10">
        <f t="shared" ref="I328:I391" si="5">SUM(H328)/G328*100</f>
        <v>94.268061224489799</v>
      </c>
    </row>
    <row r="329" spans="1:9">
      <c r="A329" s="30" t="s">
        <v>63</v>
      </c>
      <c r="B329" s="30"/>
      <c r="C329" s="30"/>
      <c r="D329" s="30"/>
      <c r="E329" s="30"/>
      <c r="F329" s="9">
        <v>116500</v>
      </c>
      <c r="G329" s="12"/>
      <c r="H329" s="12"/>
      <c r="I329" s="10"/>
    </row>
    <row r="330" spans="1:9">
      <c r="A330" s="29" t="s">
        <v>64</v>
      </c>
      <c r="B330" s="29"/>
      <c r="C330" s="29"/>
      <c r="D330" s="29"/>
      <c r="E330" s="29"/>
      <c r="F330" s="9">
        <v>116500</v>
      </c>
      <c r="G330" s="12"/>
      <c r="H330" s="12"/>
      <c r="I330" s="10"/>
    </row>
    <row r="331" spans="1:9">
      <c r="A331" s="25" t="s">
        <v>65</v>
      </c>
      <c r="B331" s="25"/>
      <c r="C331" s="25"/>
      <c r="D331" s="25"/>
      <c r="E331" s="25"/>
      <c r="F331" s="11">
        <v>116500</v>
      </c>
      <c r="G331" s="13"/>
      <c r="H331" s="13"/>
      <c r="I331" s="10"/>
    </row>
    <row r="332" spans="1:9" ht="34.5" customHeight="1">
      <c r="A332" s="31" t="s">
        <v>31</v>
      </c>
      <c r="B332" s="31"/>
      <c r="C332" s="31"/>
      <c r="D332" s="31"/>
      <c r="E332" s="31"/>
      <c r="F332" s="9">
        <v>26814100</v>
      </c>
      <c r="G332" s="9">
        <v>12672415</v>
      </c>
      <c r="H332" s="9">
        <v>11618384.42</v>
      </c>
      <c r="I332" s="10">
        <f t="shared" si="5"/>
        <v>91.682480569015453</v>
      </c>
    </row>
    <row r="333" spans="1:9">
      <c r="A333" s="30" t="s">
        <v>41</v>
      </c>
      <c r="B333" s="30"/>
      <c r="C333" s="30"/>
      <c r="D333" s="30"/>
      <c r="E333" s="30"/>
      <c r="F333" s="9">
        <v>25928100</v>
      </c>
      <c r="G333" s="9">
        <v>12472415</v>
      </c>
      <c r="H333" s="9">
        <v>11618384.42</v>
      </c>
      <c r="I333" s="10">
        <f t="shared" si="5"/>
        <v>93.152644616138886</v>
      </c>
    </row>
    <row r="334" spans="1:9">
      <c r="A334" s="29" t="s">
        <v>42</v>
      </c>
      <c r="B334" s="29"/>
      <c r="C334" s="29"/>
      <c r="D334" s="29"/>
      <c r="E334" s="29"/>
      <c r="F334" s="9">
        <v>23838070</v>
      </c>
      <c r="G334" s="9">
        <v>11546170</v>
      </c>
      <c r="H334" s="9">
        <v>11091826.619999999</v>
      </c>
      <c r="I334" s="10">
        <f t="shared" si="5"/>
        <v>96.064986224869358</v>
      </c>
    </row>
    <row r="335" spans="1:9">
      <c r="A335" s="27" t="s">
        <v>43</v>
      </c>
      <c r="B335" s="27"/>
      <c r="C335" s="27"/>
      <c r="D335" s="27"/>
      <c r="E335" s="27"/>
      <c r="F335" s="9">
        <v>19490800</v>
      </c>
      <c r="G335" s="9">
        <v>9424400</v>
      </c>
      <c r="H335" s="9">
        <v>9097316.0999999996</v>
      </c>
      <c r="I335" s="10">
        <f t="shared" si="5"/>
        <v>96.529392852595379</v>
      </c>
    </row>
    <row r="336" spans="1:9">
      <c r="A336" s="28" t="s">
        <v>44</v>
      </c>
      <c r="B336" s="28"/>
      <c r="C336" s="28"/>
      <c r="D336" s="28"/>
      <c r="E336" s="28"/>
      <c r="F336" s="11">
        <v>19490800</v>
      </c>
      <c r="G336" s="11">
        <v>9424400</v>
      </c>
      <c r="H336" s="11">
        <v>9097316.0999999996</v>
      </c>
      <c r="I336" s="10">
        <f t="shared" si="5"/>
        <v>96.529392852595379</v>
      </c>
    </row>
    <row r="337" spans="1:9">
      <c r="A337" s="25" t="s">
        <v>45</v>
      </c>
      <c r="B337" s="25"/>
      <c r="C337" s="25"/>
      <c r="D337" s="25"/>
      <c r="E337" s="25"/>
      <c r="F337" s="11">
        <v>4347270</v>
      </c>
      <c r="G337" s="11">
        <v>2121770</v>
      </c>
      <c r="H337" s="11">
        <v>1994510.52</v>
      </c>
      <c r="I337" s="10">
        <f t="shared" si="5"/>
        <v>94.002201935176771</v>
      </c>
    </row>
    <row r="338" spans="1:9">
      <c r="A338" s="29" t="s">
        <v>46</v>
      </c>
      <c r="B338" s="29"/>
      <c r="C338" s="29"/>
      <c r="D338" s="29"/>
      <c r="E338" s="29"/>
      <c r="F338" s="9">
        <v>2052030</v>
      </c>
      <c r="G338" s="9">
        <v>900245</v>
      </c>
      <c r="H338" s="9">
        <v>502473.8</v>
      </c>
      <c r="I338" s="10">
        <f t="shared" si="5"/>
        <v>55.815228076801318</v>
      </c>
    </row>
    <row r="339" spans="1:9">
      <c r="A339" s="25" t="s">
        <v>47</v>
      </c>
      <c r="B339" s="25"/>
      <c r="C339" s="25"/>
      <c r="D339" s="25"/>
      <c r="E339" s="25"/>
      <c r="F339" s="11">
        <v>842300</v>
      </c>
      <c r="G339" s="11">
        <v>427900</v>
      </c>
      <c r="H339" s="11">
        <v>219415.43</v>
      </c>
      <c r="I339" s="10">
        <f t="shared" si="5"/>
        <v>51.277268053283478</v>
      </c>
    </row>
    <row r="340" spans="1:9">
      <c r="A340" s="25" t="s">
        <v>48</v>
      </c>
      <c r="B340" s="25"/>
      <c r="C340" s="25"/>
      <c r="D340" s="25"/>
      <c r="E340" s="25"/>
      <c r="F340" s="11">
        <v>1154730</v>
      </c>
      <c r="G340" s="11">
        <v>447845</v>
      </c>
      <c r="H340" s="11">
        <v>281973.37</v>
      </c>
      <c r="I340" s="10">
        <f t="shared" si="5"/>
        <v>62.96226819546942</v>
      </c>
    </row>
    <row r="341" spans="1:9">
      <c r="A341" s="25" t="s">
        <v>49</v>
      </c>
      <c r="B341" s="25"/>
      <c r="C341" s="25"/>
      <c r="D341" s="25"/>
      <c r="E341" s="25"/>
      <c r="F341" s="11">
        <v>40000</v>
      </c>
      <c r="G341" s="11">
        <v>17000</v>
      </c>
      <c r="H341" s="11">
        <v>1085</v>
      </c>
      <c r="I341" s="10">
        <f t="shared" si="5"/>
        <v>6.382352941176471</v>
      </c>
    </row>
    <row r="342" spans="1:9">
      <c r="A342" s="27" t="s">
        <v>56</v>
      </c>
      <c r="B342" s="27"/>
      <c r="C342" s="27"/>
      <c r="D342" s="27"/>
      <c r="E342" s="27"/>
      <c r="F342" s="9">
        <v>15000</v>
      </c>
      <c r="G342" s="9">
        <v>7500</v>
      </c>
      <c r="H342" s="12"/>
      <c r="I342" s="10">
        <f t="shared" si="5"/>
        <v>0</v>
      </c>
    </row>
    <row r="343" spans="1:9">
      <c r="A343" s="28" t="s">
        <v>57</v>
      </c>
      <c r="B343" s="28"/>
      <c r="C343" s="28"/>
      <c r="D343" s="28"/>
      <c r="E343" s="28"/>
      <c r="F343" s="11">
        <v>15000</v>
      </c>
      <c r="G343" s="11">
        <v>7500</v>
      </c>
      <c r="H343" s="13"/>
      <c r="I343" s="10">
        <f t="shared" si="5"/>
        <v>0</v>
      </c>
    </row>
    <row r="344" spans="1:9">
      <c r="A344" s="22" t="s">
        <v>62</v>
      </c>
      <c r="B344" s="22"/>
      <c r="C344" s="22"/>
      <c r="D344" s="22"/>
      <c r="E344" s="22"/>
      <c r="F344" s="11">
        <v>38000</v>
      </c>
      <c r="G344" s="11">
        <v>26000</v>
      </c>
      <c r="H344" s="11">
        <v>24084</v>
      </c>
      <c r="I344" s="10">
        <f t="shared" si="5"/>
        <v>92.630769230769232</v>
      </c>
    </row>
    <row r="345" spans="1:9">
      <c r="A345" s="30" t="s">
        <v>63</v>
      </c>
      <c r="B345" s="30"/>
      <c r="C345" s="30"/>
      <c r="D345" s="30"/>
      <c r="E345" s="30"/>
      <c r="F345" s="9">
        <v>886000</v>
      </c>
      <c r="G345" s="9">
        <v>200000</v>
      </c>
      <c r="H345" s="12"/>
      <c r="I345" s="10">
        <f t="shared" si="5"/>
        <v>0</v>
      </c>
    </row>
    <row r="346" spans="1:9">
      <c r="A346" s="29" t="s">
        <v>64</v>
      </c>
      <c r="B346" s="29"/>
      <c r="C346" s="29"/>
      <c r="D346" s="29"/>
      <c r="E346" s="29"/>
      <c r="F346" s="9">
        <v>886000</v>
      </c>
      <c r="G346" s="9">
        <v>200000</v>
      </c>
      <c r="H346" s="12"/>
      <c r="I346" s="10">
        <f t="shared" si="5"/>
        <v>0</v>
      </c>
    </row>
    <row r="347" spans="1:9">
      <c r="A347" s="25" t="s">
        <v>65</v>
      </c>
      <c r="B347" s="25"/>
      <c r="C347" s="25"/>
      <c r="D347" s="25"/>
      <c r="E347" s="25"/>
      <c r="F347" s="11">
        <v>886000</v>
      </c>
      <c r="G347" s="11">
        <v>200000</v>
      </c>
      <c r="H347" s="13"/>
      <c r="I347" s="10">
        <f t="shared" si="5"/>
        <v>0</v>
      </c>
    </row>
    <row r="348" spans="1:9" ht="37.5" customHeight="1">
      <c r="A348" s="31" t="s">
        <v>32</v>
      </c>
      <c r="B348" s="31"/>
      <c r="C348" s="31"/>
      <c r="D348" s="31"/>
      <c r="E348" s="31"/>
      <c r="F348" s="9">
        <v>11623000</v>
      </c>
      <c r="G348" s="9">
        <v>5009908</v>
      </c>
      <c r="H348" s="9">
        <v>4909594.87</v>
      </c>
      <c r="I348" s="10">
        <f t="shared" si="5"/>
        <v>97.997705147479749</v>
      </c>
    </row>
    <row r="349" spans="1:9">
      <c r="A349" s="30" t="s">
        <v>41</v>
      </c>
      <c r="B349" s="30"/>
      <c r="C349" s="30"/>
      <c r="D349" s="30"/>
      <c r="E349" s="30"/>
      <c r="F349" s="9">
        <v>11538000</v>
      </c>
      <c r="G349" s="9">
        <v>5009908</v>
      </c>
      <c r="H349" s="9">
        <v>4909594.87</v>
      </c>
      <c r="I349" s="10">
        <f t="shared" si="5"/>
        <v>97.997705147479749</v>
      </c>
    </row>
    <row r="350" spans="1:9">
      <c r="A350" s="29" t="s">
        <v>42</v>
      </c>
      <c r="B350" s="29"/>
      <c r="C350" s="29"/>
      <c r="D350" s="29"/>
      <c r="E350" s="29"/>
      <c r="F350" s="9">
        <v>9511486</v>
      </c>
      <c r="G350" s="9">
        <v>4750608</v>
      </c>
      <c r="H350" s="9">
        <v>4732767.2699999996</v>
      </c>
      <c r="I350" s="10">
        <f t="shared" si="5"/>
        <v>99.624453754129988</v>
      </c>
    </row>
    <row r="351" spans="1:9">
      <c r="A351" s="27" t="s">
        <v>43</v>
      </c>
      <c r="B351" s="27"/>
      <c r="C351" s="27"/>
      <c r="D351" s="27"/>
      <c r="E351" s="27"/>
      <c r="F351" s="9">
        <v>7796300</v>
      </c>
      <c r="G351" s="9">
        <v>3893950</v>
      </c>
      <c r="H351" s="9">
        <v>3886653.1</v>
      </c>
      <c r="I351" s="10">
        <f t="shared" si="5"/>
        <v>99.812609304176988</v>
      </c>
    </row>
    <row r="352" spans="1:9">
      <c r="A352" s="28" t="s">
        <v>44</v>
      </c>
      <c r="B352" s="28"/>
      <c r="C352" s="28"/>
      <c r="D352" s="28"/>
      <c r="E352" s="28"/>
      <c r="F352" s="11">
        <v>7796300</v>
      </c>
      <c r="G352" s="11">
        <v>3893950</v>
      </c>
      <c r="H352" s="11">
        <v>3886653.1</v>
      </c>
      <c r="I352" s="10">
        <f t="shared" si="5"/>
        <v>99.812609304176988</v>
      </c>
    </row>
    <row r="353" spans="1:9">
      <c r="A353" s="25" t="s">
        <v>45</v>
      </c>
      <c r="B353" s="25"/>
      <c r="C353" s="25"/>
      <c r="D353" s="25"/>
      <c r="E353" s="25"/>
      <c r="F353" s="11">
        <v>1715186</v>
      </c>
      <c r="G353" s="11">
        <v>856658</v>
      </c>
      <c r="H353" s="11">
        <v>846114.17</v>
      </c>
      <c r="I353" s="10">
        <f t="shared" si="5"/>
        <v>98.769190271963851</v>
      </c>
    </row>
    <row r="354" spans="1:9">
      <c r="A354" s="29" t="s">
        <v>46</v>
      </c>
      <c r="B354" s="29"/>
      <c r="C354" s="29"/>
      <c r="D354" s="29"/>
      <c r="E354" s="29"/>
      <c r="F354" s="9">
        <v>2026514</v>
      </c>
      <c r="G354" s="9">
        <v>259300</v>
      </c>
      <c r="H354" s="9">
        <v>176827.6</v>
      </c>
      <c r="I354" s="10">
        <f t="shared" si="5"/>
        <v>68.194215194755117</v>
      </c>
    </row>
    <row r="355" spans="1:9">
      <c r="A355" s="25" t="s">
        <v>47</v>
      </c>
      <c r="B355" s="25"/>
      <c r="C355" s="25"/>
      <c r="D355" s="25"/>
      <c r="E355" s="25"/>
      <c r="F355" s="11">
        <v>145314</v>
      </c>
      <c r="G355" s="11">
        <v>62100</v>
      </c>
      <c r="H355" s="11">
        <v>61135</v>
      </c>
      <c r="I355" s="10">
        <f t="shared" si="5"/>
        <v>98.446054750402581</v>
      </c>
    </row>
    <row r="356" spans="1:9">
      <c r="A356" s="25" t="s">
        <v>48</v>
      </c>
      <c r="B356" s="25"/>
      <c r="C356" s="25"/>
      <c r="D356" s="25"/>
      <c r="E356" s="25"/>
      <c r="F356" s="11">
        <v>1881200</v>
      </c>
      <c r="G356" s="11">
        <v>197200</v>
      </c>
      <c r="H356" s="11">
        <v>115692.6</v>
      </c>
      <c r="I356" s="10">
        <f t="shared" si="5"/>
        <v>58.667647058823533</v>
      </c>
    </row>
    <row r="357" spans="1:9">
      <c r="A357" s="30" t="s">
        <v>63</v>
      </c>
      <c r="B357" s="30"/>
      <c r="C357" s="30"/>
      <c r="D357" s="30"/>
      <c r="E357" s="30"/>
      <c r="F357" s="9">
        <v>85000</v>
      </c>
      <c r="G357" s="12"/>
      <c r="H357" s="12"/>
      <c r="I357" s="10"/>
    </row>
    <row r="358" spans="1:9">
      <c r="A358" s="29" t="s">
        <v>64</v>
      </c>
      <c r="B358" s="29"/>
      <c r="C358" s="29"/>
      <c r="D358" s="29"/>
      <c r="E358" s="29"/>
      <c r="F358" s="9">
        <v>85000</v>
      </c>
      <c r="G358" s="12"/>
      <c r="H358" s="12"/>
      <c r="I358" s="10"/>
    </row>
    <row r="359" spans="1:9">
      <c r="A359" s="25" t="s">
        <v>65</v>
      </c>
      <c r="B359" s="25"/>
      <c r="C359" s="25"/>
      <c r="D359" s="25"/>
      <c r="E359" s="25"/>
      <c r="F359" s="11">
        <v>85000</v>
      </c>
      <c r="G359" s="13"/>
      <c r="H359" s="13"/>
      <c r="I359" s="10"/>
    </row>
    <row r="360" spans="1:9" ht="39.75" customHeight="1">
      <c r="A360" s="31" t="s">
        <v>33</v>
      </c>
      <c r="B360" s="31"/>
      <c r="C360" s="31"/>
      <c r="D360" s="31"/>
      <c r="E360" s="31"/>
      <c r="F360" s="9">
        <f>158321875-13671525</f>
        <v>144650350</v>
      </c>
      <c r="G360" s="9">
        <f>71626618-2463790</f>
        <v>69162828</v>
      </c>
      <c r="H360" s="9">
        <v>61153499.659999996</v>
      </c>
      <c r="I360" s="10">
        <f t="shared" si="5"/>
        <v>88.419605485189237</v>
      </c>
    </row>
    <row r="361" spans="1:9">
      <c r="A361" s="30" t="s">
        <v>41</v>
      </c>
      <c r="B361" s="30"/>
      <c r="C361" s="30"/>
      <c r="D361" s="30"/>
      <c r="E361" s="30"/>
      <c r="F361" s="9">
        <v>129454550</v>
      </c>
      <c r="G361" s="9">
        <v>63467028</v>
      </c>
      <c r="H361" s="9">
        <v>61153499.659999996</v>
      </c>
      <c r="I361" s="10">
        <f t="shared" si="5"/>
        <v>96.354755511791097</v>
      </c>
    </row>
    <row r="362" spans="1:9">
      <c r="A362" s="29" t="s">
        <v>42</v>
      </c>
      <c r="B362" s="29"/>
      <c r="C362" s="29"/>
      <c r="D362" s="29"/>
      <c r="E362" s="29"/>
      <c r="F362" s="9">
        <v>15759224</v>
      </c>
      <c r="G362" s="9">
        <v>7947959</v>
      </c>
      <c r="H362" s="9">
        <v>6800635.6399999997</v>
      </c>
      <c r="I362" s="10">
        <f t="shared" si="5"/>
        <v>85.56455361684678</v>
      </c>
    </row>
    <row r="363" spans="1:9">
      <c r="A363" s="27" t="s">
        <v>43</v>
      </c>
      <c r="B363" s="27"/>
      <c r="C363" s="27"/>
      <c r="D363" s="27"/>
      <c r="E363" s="27"/>
      <c r="F363" s="9">
        <v>12912700</v>
      </c>
      <c r="G363" s="9">
        <v>6512350</v>
      </c>
      <c r="H363" s="9">
        <v>5548188.3200000003</v>
      </c>
      <c r="I363" s="10">
        <f t="shared" si="5"/>
        <v>85.194873125676608</v>
      </c>
    </row>
    <row r="364" spans="1:9">
      <c r="A364" s="28" t="s">
        <v>44</v>
      </c>
      <c r="B364" s="28"/>
      <c r="C364" s="28"/>
      <c r="D364" s="28"/>
      <c r="E364" s="28"/>
      <c r="F364" s="11">
        <v>12912700</v>
      </c>
      <c r="G364" s="11">
        <v>6512350</v>
      </c>
      <c r="H364" s="11">
        <v>5548188.3200000003</v>
      </c>
      <c r="I364" s="10">
        <f t="shared" si="5"/>
        <v>85.194873125676608</v>
      </c>
    </row>
    <row r="365" spans="1:9">
      <c r="A365" s="25" t="s">
        <v>45</v>
      </c>
      <c r="B365" s="25"/>
      <c r="C365" s="25"/>
      <c r="D365" s="25"/>
      <c r="E365" s="25"/>
      <c r="F365" s="11">
        <v>2846524</v>
      </c>
      <c r="G365" s="11">
        <v>1435609</v>
      </c>
      <c r="H365" s="11">
        <v>1252447.32</v>
      </c>
      <c r="I365" s="10">
        <f t="shared" si="5"/>
        <v>87.2415344289427</v>
      </c>
    </row>
    <row r="366" spans="1:9">
      <c r="A366" s="29" t="s">
        <v>46</v>
      </c>
      <c r="B366" s="29"/>
      <c r="C366" s="29"/>
      <c r="D366" s="29"/>
      <c r="E366" s="29"/>
      <c r="F366" s="9">
        <v>733038</v>
      </c>
      <c r="G366" s="9">
        <v>529572</v>
      </c>
      <c r="H366" s="9">
        <v>213818.96</v>
      </c>
      <c r="I366" s="10">
        <f t="shared" si="5"/>
        <v>40.375805367353259</v>
      </c>
    </row>
    <row r="367" spans="1:9">
      <c r="A367" s="25" t="s">
        <v>47</v>
      </c>
      <c r="B367" s="25"/>
      <c r="C367" s="25"/>
      <c r="D367" s="25"/>
      <c r="E367" s="25"/>
      <c r="F367" s="11">
        <v>191978</v>
      </c>
      <c r="G367" s="11">
        <v>191978</v>
      </c>
      <c r="H367" s="11">
        <v>6622.2</v>
      </c>
      <c r="I367" s="10">
        <f t="shared" si="5"/>
        <v>3.4494577503672295</v>
      </c>
    </row>
    <row r="368" spans="1:9">
      <c r="A368" s="25" t="s">
        <v>48</v>
      </c>
      <c r="B368" s="25"/>
      <c r="C368" s="25"/>
      <c r="D368" s="25"/>
      <c r="E368" s="25"/>
      <c r="F368" s="11">
        <v>534340</v>
      </c>
      <c r="G368" s="11">
        <v>330874</v>
      </c>
      <c r="H368" s="11">
        <v>207196.76</v>
      </c>
      <c r="I368" s="10">
        <f t="shared" si="5"/>
        <v>62.621046077963214</v>
      </c>
    </row>
    <row r="369" spans="1:9">
      <c r="A369" s="25" t="s">
        <v>49</v>
      </c>
      <c r="B369" s="25"/>
      <c r="C369" s="25"/>
      <c r="D369" s="25"/>
      <c r="E369" s="25"/>
      <c r="F369" s="11">
        <v>6720</v>
      </c>
      <c r="G369" s="11">
        <v>6720</v>
      </c>
      <c r="H369" s="13"/>
      <c r="I369" s="10">
        <f t="shared" si="5"/>
        <v>0</v>
      </c>
    </row>
    <row r="370" spans="1:9">
      <c r="A370" s="29" t="s">
        <v>83</v>
      </c>
      <c r="B370" s="29"/>
      <c r="C370" s="29"/>
      <c r="D370" s="29"/>
      <c r="E370" s="29"/>
      <c r="F370" s="9">
        <v>4678450</v>
      </c>
      <c r="G370" s="9">
        <v>847560</v>
      </c>
      <c r="H370" s="12"/>
      <c r="I370" s="10">
        <f t="shared" si="5"/>
        <v>0</v>
      </c>
    </row>
    <row r="371" spans="1:9">
      <c r="A371" s="25" t="s">
        <v>84</v>
      </c>
      <c r="B371" s="25"/>
      <c r="C371" s="25"/>
      <c r="D371" s="25"/>
      <c r="E371" s="25"/>
      <c r="F371" s="11">
        <v>3124590</v>
      </c>
      <c r="G371" s="11">
        <v>249515</v>
      </c>
      <c r="H371" s="13"/>
      <c r="I371" s="10">
        <f t="shared" si="5"/>
        <v>0</v>
      </c>
    </row>
    <row r="372" spans="1:9">
      <c r="A372" s="25" t="s">
        <v>85</v>
      </c>
      <c r="B372" s="25"/>
      <c r="C372" s="25"/>
      <c r="D372" s="25"/>
      <c r="E372" s="25"/>
      <c r="F372" s="11">
        <v>1553860</v>
      </c>
      <c r="G372" s="11">
        <v>598045</v>
      </c>
      <c r="H372" s="13"/>
      <c r="I372" s="10">
        <f t="shared" si="5"/>
        <v>0</v>
      </c>
    </row>
    <row r="373" spans="1:9">
      <c r="A373" s="29" t="s">
        <v>58</v>
      </c>
      <c r="B373" s="29"/>
      <c r="C373" s="29"/>
      <c r="D373" s="29"/>
      <c r="E373" s="29"/>
      <c r="F373" s="9">
        <v>108245100</v>
      </c>
      <c r="G373" s="9">
        <v>54122400</v>
      </c>
      <c r="H373" s="9">
        <v>54122400</v>
      </c>
      <c r="I373" s="10">
        <f t="shared" si="5"/>
        <v>100</v>
      </c>
    </row>
    <row r="374" spans="1:9">
      <c r="A374" s="25" t="s">
        <v>86</v>
      </c>
      <c r="B374" s="25"/>
      <c r="C374" s="25"/>
      <c r="D374" s="25"/>
      <c r="E374" s="25"/>
      <c r="F374" s="11">
        <v>108245100</v>
      </c>
      <c r="G374" s="11">
        <v>54122400</v>
      </c>
      <c r="H374" s="11">
        <v>54122400</v>
      </c>
      <c r="I374" s="10">
        <f t="shared" si="5"/>
        <v>100</v>
      </c>
    </row>
    <row r="375" spans="1:9">
      <c r="A375" s="22" t="s">
        <v>62</v>
      </c>
      <c r="B375" s="22"/>
      <c r="C375" s="22"/>
      <c r="D375" s="22"/>
      <c r="E375" s="22"/>
      <c r="F375" s="11">
        <v>38738</v>
      </c>
      <c r="G375" s="11">
        <v>19537</v>
      </c>
      <c r="H375" s="11">
        <v>16645.060000000001</v>
      </c>
      <c r="I375" s="10">
        <f t="shared" si="5"/>
        <v>85.197625019194362</v>
      </c>
    </row>
    <row r="376" spans="1:9">
      <c r="A376" s="30" t="s">
        <v>63</v>
      </c>
      <c r="B376" s="30"/>
      <c r="C376" s="30"/>
      <c r="D376" s="30"/>
      <c r="E376" s="30"/>
      <c r="F376" s="9">
        <v>695800</v>
      </c>
      <c r="G376" s="9">
        <v>695800</v>
      </c>
      <c r="H376" s="12"/>
      <c r="I376" s="10">
        <f t="shared" si="5"/>
        <v>0</v>
      </c>
    </row>
    <row r="377" spans="1:9">
      <c r="A377" s="29" t="s">
        <v>64</v>
      </c>
      <c r="B377" s="29"/>
      <c r="C377" s="29"/>
      <c r="D377" s="29"/>
      <c r="E377" s="29"/>
      <c r="F377" s="9">
        <v>695800</v>
      </c>
      <c r="G377" s="9">
        <v>695800</v>
      </c>
      <c r="H377" s="12"/>
      <c r="I377" s="10">
        <f t="shared" si="5"/>
        <v>0</v>
      </c>
    </row>
    <row r="378" spans="1:9">
      <c r="A378" s="25" t="s">
        <v>65</v>
      </c>
      <c r="B378" s="25"/>
      <c r="C378" s="25"/>
      <c r="D378" s="25"/>
      <c r="E378" s="25"/>
      <c r="F378" s="11">
        <v>695800</v>
      </c>
      <c r="G378" s="11">
        <v>695800</v>
      </c>
      <c r="H378" s="13"/>
      <c r="I378" s="10">
        <f t="shared" si="5"/>
        <v>0</v>
      </c>
    </row>
    <row r="379" spans="1:9">
      <c r="A379" s="26" t="s">
        <v>87</v>
      </c>
      <c r="B379" s="26"/>
      <c r="C379" s="26"/>
      <c r="D379" s="26"/>
      <c r="E379" s="26"/>
      <c r="F379" s="11">
        <v>14500000</v>
      </c>
      <c r="G379" s="11">
        <v>5000000</v>
      </c>
      <c r="H379" s="13"/>
      <c r="I379" s="10">
        <f t="shared" si="5"/>
        <v>0</v>
      </c>
    </row>
    <row r="380" spans="1:9" ht="40.5" customHeight="1">
      <c r="A380" s="31" t="s">
        <v>34</v>
      </c>
      <c r="B380" s="31"/>
      <c r="C380" s="31"/>
      <c r="D380" s="31"/>
      <c r="E380" s="31"/>
      <c r="F380" s="9">
        <v>11752322</v>
      </c>
      <c r="G380" s="9">
        <v>5422959</v>
      </c>
      <c r="H380" s="9">
        <v>4406084.29</v>
      </c>
      <c r="I380" s="10">
        <f t="shared" si="5"/>
        <v>81.248711081901973</v>
      </c>
    </row>
    <row r="381" spans="1:9">
      <c r="A381" s="30" t="s">
        <v>41</v>
      </c>
      <c r="B381" s="30"/>
      <c r="C381" s="30"/>
      <c r="D381" s="30"/>
      <c r="E381" s="30"/>
      <c r="F381" s="9">
        <v>11094422</v>
      </c>
      <c r="G381" s="9">
        <v>4765059</v>
      </c>
      <c r="H381" s="9">
        <v>4350112.29</v>
      </c>
      <c r="I381" s="10">
        <f t="shared" si="5"/>
        <v>91.291887256799967</v>
      </c>
    </row>
    <row r="382" spans="1:9">
      <c r="A382" s="29" t="s">
        <v>42</v>
      </c>
      <c r="B382" s="29"/>
      <c r="C382" s="29"/>
      <c r="D382" s="29"/>
      <c r="E382" s="29"/>
      <c r="F382" s="9">
        <v>8931698</v>
      </c>
      <c r="G382" s="9">
        <v>3743264</v>
      </c>
      <c r="H382" s="9">
        <v>3717248.98</v>
      </c>
      <c r="I382" s="10">
        <f t="shared" si="5"/>
        <v>99.305017759901517</v>
      </c>
    </row>
    <row r="383" spans="1:9">
      <c r="A383" s="27" t="s">
        <v>43</v>
      </c>
      <c r="B383" s="27"/>
      <c r="C383" s="27"/>
      <c r="D383" s="27"/>
      <c r="E383" s="27"/>
      <c r="F383" s="9">
        <v>7296500</v>
      </c>
      <c r="G383" s="9">
        <v>3058420</v>
      </c>
      <c r="H383" s="9">
        <v>3038400</v>
      </c>
      <c r="I383" s="10">
        <f t="shared" si="5"/>
        <v>99.345413644953922</v>
      </c>
    </row>
    <row r="384" spans="1:9">
      <c r="A384" s="28" t="s">
        <v>44</v>
      </c>
      <c r="B384" s="28"/>
      <c r="C384" s="28"/>
      <c r="D384" s="28"/>
      <c r="E384" s="28"/>
      <c r="F384" s="11">
        <v>7296500</v>
      </c>
      <c r="G384" s="11">
        <v>3058420</v>
      </c>
      <c r="H384" s="11">
        <v>3038400</v>
      </c>
      <c r="I384" s="10">
        <f t="shared" si="5"/>
        <v>99.345413644953922</v>
      </c>
    </row>
    <row r="385" spans="1:9">
      <c r="A385" s="25" t="s">
        <v>45</v>
      </c>
      <c r="B385" s="25"/>
      <c r="C385" s="25"/>
      <c r="D385" s="25"/>
      <c r="E385" s="25"/>
      <c r="F385" s="11">
        <v>1635198</v>
      </c>
      <c r="G385" s="11">
        <v>684844</v>
      </c>
      <c r="H385" s="11">
        <v>678848.98</v>
      </c>
      <c r="I385" s="10">
        <f t="shared" si="5"/>
        <v>99.12461524084317</v>
      </c>
    </row>
    <row r="386" spans="1:9">
      <c r="A386" s="29" t="s">
        <v>46</v>
      </c>
      <c r="B386" s="29"/>
      <c r="C386" s="29"/>
      <c r="D386" s="29"/>
      <c r="E386" s="29"/>
      <c r="F386" s="9">
        <v>2117521</v>
      </c>
      <c r="G386" s="9">
        <v>1011605</v>
      </c>
      <c r="H386" s="9">
        <v>623821.88</v>
      </c>
      <c r="I386" s="10">
        <f t="shared" si="5"/>
        <v>61.666547713781561</v>
      </c>
    </row>
    <row r="387" spans="1:9">
      <c r="A387" s="25" t="s">
        <v>47</v>
      </c>
      <c r="B387" s="25"/>
      <c r="C387" s="25"/>
      <c r="D387" s="25"/>
      <c r="E387" s="25"/>
      <c r="F387" s="11">
        <v>130093</v>
      </c>
      <c r="G387" s="11">
        <v>65950</v>
      </c>
      <c r="H387" s="11">
        <v>59965.27</v>
      </c>
      <c r="I387" s="10">
        <f t="shared" si="5"/>
        <v>90.925352539802873</v>
      </c>
    </row>
    <row r="388" spans="1:9">
      <c r="A388" s="25" t="s">
        <v>48</v>
      </c>
      <c r="B388" s="25"/>
      <c r="C388" s="25"/>
      <c r="D388" s="25"/>
      <c r="E388" s="25"/>
      <c r="F388" s="11">
        <v>1852350</v>
      </c>
      <c r="G388" s="11">
        <v>875762</v>
      </c>
      <c r="H388" s="11">
        <v>497039.33</v>
      </c>
      <c r="I388" s="10">
        <f t="shared" si="5"/>
        <v>56.755069299649904</v>
      </c>
    </row>
    <row r="389" spans="1:9">
      <c r="A389" s="25" t="s">
        <v>49</v>
      </c>
      <c r="B389" s="25"/>
      <c r="C389" s="25"/>
      <c r="D389" s="25"/>
      <c r="E389" s="25"/>
      <c r="F389" s="13"/>
      <c r="G389" s="13"/>
      <c r="H389" s="13"/>
      <c r="I389" s="10"/>
    </row>
    <row r="390" spans="1:9">
      <c r="A390" s="27" t="s">
        <v>50</v>
      </c>
      <c r="B390" s="27"/>
      <c r="C390" s="27"/>
      <c r="D390" s="27"/>
      <c r="E390" s="27"/>
      <c r="F390" s="9">
        <v>127078</v>
      </c>
      <c r="G390" s="9">
        <v>65893</v>
      </c>
      <c r="H390" s="9">
        <v>63617.279999999999</v>
      </c>
      <c r="I390" s="10">
        <f t="shared" si="5"/>
        <v>96.546340278937066</v>
      </c>
    </row>
    <row r="391" spans="1:9">
      <c r="A391" s="28" t="s">
        <v>51</v>
      </c>
      <c r="B391" s="28"/>
      <c r="C391" s="28"/>
      <c r="D391" s="28"/>
      <c r="E391" s="28"/>
      <c r="F391" s="11">
        <v>81405</v>
      </c>
      <c r="G391" s="11">
        <v>44850</v>
      </c>
      <c r="H391" s="11">
        <v>44800.86</v>
      </c>
      <c r="I391" s="10">
        <f t="shared" si="5"/>
        <v>99.890434782608693</v>
      </c>
    </row>
    <row r="392" spans="1:9">
      <c r="A392" s="28" t="s">
        <v>52</v>
      </c>
      <c r="B392" s="28"/>
      <c r="C392" s="28"/>
      <c r="D392" s="28"/>
      <c r="E392" s="28"/>
      <c r="F392" s="11">
        <v>6623</v>
      </c>
      <c r="G392" s="11">
        <v>2682</v>
      </c>
      <c r="H392" s="11">
        <v>2473.4899999999998</v>
      </c>
      <c r="I392" s="10">
        <f t="shared" ref="I392:I455" si="6">SUM(H392)/G392*100</f>
        <v>92.225577926920195</v>
      </c>
    </row>
    <row r="393" spans="1:9">
      <c r="A393" s="28" t="s">
        <v>53</v>
      </c>
      <c r="B393" s="28"/>
      <c r="C393" s="28"/>
      <c r="D393" s="28"/>
      <c r="E393" s="28"/>
      <c r="F393" s="11">
        <v>34336</v>
      </c>
      <c r="G393" s="11">
        <v>16440</v>
      </c>
      <c r="H393" s="11">
        <v>14536.13</v>
      </c>
      <c r="I393" s="10">
        <f t="shared" si="6"/>
        <v>88.419282238442818</v>
      </c>
    </row>
    <row r="394" spans="1:9">
      <c r="A394" s="28" t="s">
        <v>55</v>
      </c>
      <c r="B394" s="28"/>
      <c r="C394" s="28"/>
      <c r="D394" s="28"/>
      <c r="E394" s="28"/>
      <c r="F394" s="11">
        <v>4714</v>
      </c>
      <c r="G394" s="11">
        <v>1921</v>
      </c>
      <c r="H394" s="11">
        <v>1806.8</v>
      </c>
      <c r="I394" s="10">
        <f t="shared" si="6"/>
        <v>94.055179593961483</v>
      </c>
    </row>
    <row r="395" spans="1:9">
      <c r="A395" s="27" t="s">
        <v>56</v>
      </c>
      <c r="B395" s="27"/>
      <c r="C395" s="27"/>
      <c r="D395" s="27"/>
      <c r="E395" s="27"/>
      <c r="F395" s="9">
        <v>8000</v>
      </c>
      <c r="G395" s="9">
        <v>4000</v>
      </c>
      <c r="H395" s="9">
        <v>3200</v>
      </c>
      <c r="I395" s="10">
        <f t="shared" si="6"/>
        <v>80</v>
      </c>
    </row>
    <row r="396" spans="1:9">
      <c r="A396" s="28" t="s">
        <v>57</v>
      </c>
      <c r="B396" s="28"/>
      <c r="C396" s="28"/>
      <c r="D396" s="28"/>
      <c r="E396" s="28"/>
      <c r="F396" s="11">
        <v>8000</v>
      </c>
      <c r="G396" s="11">
        <v>4000</v>
      </c>
      <c r="H396" s="11">
        <v>3200</v>
      </c>
      <c r="I396" s="10">
        <f t="shared" si="6"/>
        <v>80</v>
      </c>
    </row>
    <row r="397" spans="1:9">
      <c r="A397" s="22" t="s">
        <v>62</v>
      </c>
      <c r="B397" s="22"/>
      <c r="C397" s="22"/>
      <c r="D397" s="22"/>
      <c r="E397" s="22"/>
      <c r="F397" s="11">
        <v>45203</v>
      </c>
      <c r="G397" s="11">
        <v>10190</v>
      </c>
      <c r="H397" s="11">
        <v>9041.43</v>
      </c>
      <c r="I397" s="10">
        <f t="shared" si="6"/>
        <v>88.728459273797839</v>
      </c>
    </row>
    <row r="398" spans="1:9">
      <c r="A398" s="30" t="s">
        <v>63</v>
      </c>
      <c r="B398" s="30"/>
      <c r="C398" s="30"/>
      <c r="D398" s="30"/>
      <c r="E398" s="30"/>
      <c r="F398" s="9">
        <v>657900</v>
      </c>
      <c r="G398" s="9">
        <v>657900</v>
      </c>
      <c r="H398" s="9">
        <v>55972</v>
      </c>
      <c r="I398" s="10">
        <f t="shared" si="6"/>
        <v>8.5076759385924916</v>
      </c>
    </row>
    <row r="399" spans="1:9">
      <c r="A399" s="29" t="s">
        <v>64</v>
      </c>
      <c r="B399" s="29"/>
      <c r="C399" s="29"/>
      <c r="D399" s="29"/>
      <c r="E399" s="29"/>
      <c r="F399" s="9">
        <v>657900</v>
      </c>
      <c r="G399" s="9">
        <v>657900</v>
      </c>
      <c r="H399" s="9">
        <v>55972</v>
      </c>
      <c r="I399" s="10">
        <f t="shared" si="6"/>
        <v>8.5076759385924916</v>
      </c>
    </row>
    <row r="400" spans="1:9">
      <c r="A400" s="25" t="s">
        <v>65</v>
      </c>
      <c r="B400" s="25"/>
      <c r="C400" s="25"/>
      <c r="D400" s="25"/>
      <c r="E400" s="25"/>
      <c r="F400" s="11">
        <v>657900</v>
      </c>
      <c r="G400" s="11">
        <v>657900</v>
      </c>
      <c r="H400" s="11">
        <v>55972</v>
      </c>
      <c r="I400" s="10">
        <f t="shared" si="6"/>
        <v>8.5076759385924916</v>
      </c>
    </row>
    <row r="401" spans="1:9">
      <c r="A401" s="27" t="s">
        <v>75</v>
      </c>
      <c r="B401" s="27"/>
      <c r="C401" s="27"/>
      <c r="D401" s="27"/>
      <c r="E401" s="27"/>
      <c r="F401" s="12"/>
      <c r="G401" s="12"/>
      <c r="H401" s="12"/>
      <c r="I401" s="10"/>
    </row>
    <row r="402" spans="1:9">
      <c r="A402" s="28" t="s">
        <v>76</v>
      </c>
      <c r="B402" s="28"/>
      <c r="C402" s="28"/>
      <c r="D402" s="28"/>
      <c r="E402" s="28"/>
      <c r="F402" s="13"/>
      <c r="G402" s="13"/>
      <c r="H402" s="13"/>
      <c r="I402" s="10"/>
    </row>
    <row r="403" spans="1:9" ht="33.75" customHeight="1">
      <c r="A403" s="31" t="s">
        <v>35</v>
      </c>
      <c r="B403" s="31"/>
      <c r="C403" s="31"/>
      <c r="D403" s="31"/>
      <c r="E403" s="31"/>
      <c r="F403" s="9">
        <v>65019884</v>
      </c>
      <c r="G403" s="9">
        <v>28313250</v>
      </c>
      <c r="H403" s="9">
        <v>17906620.75</v>
      </c>
      <c r="I403" s="10">
        <f t="shared" si="6"/>
        <v>63.244667249432688</v>
      </c>
    </row>
    <row r="404" spans="1:9">
      <c r="A404" s="30" t="s">
        <v>41</v>
      </c>
      <c r="B404" s="30"/>
      <c r="C404" s="30"/>
      <c r="D404" s="30"/>
      <c r="E404" s="30"/>
      <c r="F404" s="9">
        <v>52942384</v>
      </c>
      <c r="G404" s="9">
        <v>27363250</v>
      </c>
      <c r="H404" s="9">
        <v>17122094.920000002</v>
      </c>
      <c r="I404" s="10">
        <f t="shared" si="6"/>
        <v>62.57332341735723</v>
      </c>
    </row>
    <row r="405" spans="1:9">
      <c r="A405" s="29" t="s">
        <v>42</v>
      </c>
      <c r="B405" s="29"/>
      <c r="C405" s="29"/>
      <c r="D405" s="29"/>
      <c r="E405" s="29"/>
      <c r="F405" s="9">
        <v>17236061</v>
      </c>
      <c r="G405" s="9">
        <v>9009713</v>
      </c>
      <c r="H405" s="9">
        <v>7902323.5</v>
      </c>
      <c r="I405" s="10">
        <f t="shared" si="6"/>
        <v>87.70893701053518</v>
      </c>
    </row>
    <row r="406" spans="1:9">
      <c r="A406" s="27" t="s">
        <v>43</v>
      </c>
      <c r="B406" s="27"/>
      <c r="C406" s="27"/>
      <c r="D406" s="27"/>
      <c r="E406" s="27"/>
      <c r="F406" s="9">
        <v>14087616</v>
      </c>
      <c r="G406" s="9">
        <v>7351478</v>
      </c>
      <c r="H406" s="9">
        <v>6508897.6299999999</v>
      </c>
      <c r="I406" s="10">
        <f t="shared" si="6"/>
        <v>88.538626246313996</v>
      </c>
    </row>
    <row r="407" spans="1:9">
      <c r="A407" s="28" t="s">
        <v>44</v>
      </c>
      <c r="B407" s="28"/>
      <c r="C407" s="28"/>
      <c r="D407" s="28"/>
      <c r="E407" s="28"/>
      <c r="F407" s="11">
        <v>14087616</v>
      </c>
      <c r="G407" s="11">
        <v>7351478</v>
      </c>
      <c r="H407" s="11">
        <v>6508897.6299999999</v>
      </c>
      <c r="I407" s="10">
        <f t="shared" si="6"/>
        <v>88.538626246313996</v>
      </c>
    </row>
    <row r="408" spans="1:9">
      <c r="A408" s="25" t="s">
        <v>45</v>
      </c>
      <c r="B408" s="25"/>
      <c r="C408" s="25"/>
      <c r="D408" s="25"/>
      <c r="E408" s="25"/>
      <c r="F408" s="11">
        <v>3148445</v>
      </c>
      <c r="G408" s="11">
        <v>1658235</v>
      </c>
      <c r="H408" s="11">
        <v>1393425.87</v>
      </c>
      <c r="I408" s="10">
        <f t="shared" si="6"/>
        <v>84.030663325765047</v>
      </c>
    </row>
    <row r="409" spans="1:9">
      <c r="A409" s="29" t="s">
        <v>46</v>
      </c>
      <c r="B409" s="29"/>
      <c r="C409" s="29"/>
      <c r="D409" s="29"/>
      <c r="E409" s="29"/>
      <c r="F409" s="9">
        <v>34195594</v>
      </c>
      <c r="G409" s="9">
        <v>17632382</v>
      </c>
      <c r="H409" s="9">
        <v>8831515.2400000002</v>
      </c>
      <c r="I409" s="10">
        <f t="shared" si="6"/>
        <v>50.086909641590118</v>
      </c>
    </row>
    <row r="410" spans="1:9">
      <c r="A410" s="25" t="s">
        <v>47</v>
      </c>
      <c r="B410" s="25"/>
      <c r="C410" s="25"/>
      <c r="D410" s="25"/>
      <c r="E410" s="25"/>
      <c r="F410" s="11">
        <v>909875</v>
      </c>
      <c r="G410" s="11">
        <v>493820</v>
      </c>
      <c r="H410" s="11">
        <v>307059.8</v>
      </c>
      <c r="I410" s="10">
        <f t="shared" si="6"/>
        <v>62.1805111174112</v>
      </c>
    </row>
    <row r="411" spans="1:9">
      <c r="A411" s="25" t="s">
        <v>48</v>
      </c>
      <c r="B411" s="25"/>
      <c r="C411" s="25"/>
      <c r="D411" s="25"/>
      <c r="E411" s="25"/>
      <c r="F411" s="11">
        <v>31950348</v>
      </c>
      <c r="G411" s="11">
        <v>16317232</v>
      </c>
      <c r="H411" s="11">
        <v>8076600.0099999998</v>
      </c>
      <c r="I411" s="10">
        <f t="shared" si="6"/>
        <v>49.497365790962583</v>
      </c>
    </row>
    <row r="412" spans="1:9">
      <c r="A412" s="27" t="s">
        <v>50</v>
      </c>
      <c r="B412" s="27"/>
      <c r="C412" s="27"/>
      <c r="D412" s="27"/>
      <c r="E412" s="27"/>
      <c r="F412" s="9">
        <v>453371</v>
      </c>
      <c r="G412" s="9">
        <v>228130</v>
      </c>
      <c r="H412" s="9">
        <v>158715.43</v>
      </c>
      <c r="I412" s="10">
        <f t="shared" si="6"/>
        <v>69.572362249594519</v>
      </c>
    </row>
    <row r="413" spans="1:9">
      <c r="A413" s="28" t="s">
        <v>51</v>
      </c>
      <c r="B413" s="28"/>
      <c r="C413" s="28"/>
      <c r="D413" s="28"/>
      <c r="E413" s="28"/>
      <c r="F413" s="11">
        <v>61697</v>
      </c>
      <c r="G413" s="11">
        <v>24915</v>
      </c>
      <c r="H413" s="13"/>
      <c r="I413" s="10">
        <f t="shared" si="6"/>
        <v>0</v>
      </c>
    </row>
    <row r="414" spans="1:9">
      <c r="A414" s="28" t="s">
        <v>52</v>
      </c>
      <c r="B414" s="28"/>
      <c r="C414" s="28"/>
      <c r="D414" s="28"/>
      <c r="E414" s="28"/>
      <c r="F414" s="11">
        <v>16596</v>
      </c>
      <c r="G414" s="11">
        <v>7438</v>
      </c>
      <c r="H414" s="11">
        <v>3145.57</v>
      </c>
      <c r="I414" s="10">
        <f t="shared" si="6"/>
        <v>42.290535090077981</v>
      </c>
    </row>
    <row r="415" spans="1:9">
      <c r="A415" s="28" t="s">
        <v>53</v>
      </c>
      <c r="B415" s="28"/>
      <c r="C415" s="28"/>
      <c r="D415" s="28"/>
      <c r="E415" s="28"/>
      <c r="F415" s="11">
        <v>135434</v>
      </c>
      <c r="G415" s="11">
        <v>64945</v>
      </c>
      <c r="H415" s="11">
        <v>40717.040000000001</v>
      </c>
      <c r="I415" s="10">
        <f t="shared" si="6"/>
        <v>62.69464931865425</v>
      </c>
    </row>
    <row r="416" spans="1:9">
      <c r="A416" s="28" t="s">
        <v>54</v>
      </c>
      <c r="B416" s="28"/>
      <c r="C416" s="28"/>
      <c r="D416" s="28"/>
      <c r="E416" s="28"/>
      <c r="F416" s="11">
        <v>230470</v>
      </c>
      <c r="G416" s="11">
        <v>126337</v>
      </c>
      <c r="H416" s="11">
        <v>111525.77</v>
      </c>
      <c r="I416" s="10">
        <f t="shared" si="6"/>
        <v>88.276411502568536</v>
      </c>
    </row>
    <row r="417" spans="1:9">
      <c r="A417" s="28" t="s">
        <v>55</v>
      </c>
      <c r="B417" s="28"/>
      <c r="C417" s="28"/>
      <c r="D417" s="28"/>
      <c r="E417" s="28"/>
      <c r="F417" s="11">
        <v>9174</v>
      </c>
      <c r="G417" s="11">
        <v>4495</v>
      </c>
      <c r="H417" s="11">
        <v>3327.05</v>
      </c>
      <c r="I417" s="10">
        <f t="shared" si="6"/>
        <v>74.016685205784199</v>
      </c>
    </row>
    <row r="418" spans="1:9">
      <c r="A418" s="27" t="s">
        <v>56</v>
      </c>
      <c r="B418" s="27"/>
      <c r="C418" s="27"/>
      <c r="D418" s="27"/>
      <c r="E418" s="27"/>
      <c r="F418" s="9">
        <v>882000</v>
      </c>
      <c r="G418" s="9">
        <v>593200</v>
      </c>
      <c r="H418" s="9">
        <v>289140</v>
      </c>
      <c r="I418" s="10">
        <f t="shared" si="6"/>
        <v>48.742414025623738</v>
      </c>
    </row>
    <row r="419" spans="1:9">
      <c r="A419" s="28" t="s">
        <v>57</v>
      </c>
      <c r="B419" s="28"/>
      <c r="C419" s="28"/>
      <c r="D419" s="28"/>
      <c r="E419" s="28"/>
      <c r="F419" s="11">
        <v>882000</v>
      </c>
      <c r="G419" s="11">
        <v>593200</v>
      </c>
      <c r="H419" s="11">
        <v>289140</v>
      </c>
      <c r="I419" s="10">
        <f t="shared" si="6"/>
        <v>48.742414025623738</v>
      </c>
    </row>
    <row r="420" spans="1:9">
      <c r="A420" s="29" t="s">
        <v>58</v>
      </c>
      <c r="B420" s="29"/>
      <c r="C420" s="29"/>
      <c r="D420" s="29"/>
      <c r="E420" s="29"/>
      <c r="F420" s="9">
        <v>1110000</v>
      </c>
      <c r="G420" s="9">
        <v>555000</v>
      </c>
      <c r="H420" s="9">
        <v>327301</v>
      </c>
      <c r="I420" s="10">
        <f t="shared" si="6"/>
        <v>58.973153153153156</v>
      </c>
    </row>
    <row r="421" spans="1:9">
      <c r="A421" s="25" t="s">
        <v>59</v>
      </c>
      <c r="B421" s="25"/>
      <c r="C421" s="25"/>
      <c r="D421" s="25"/>
      <c r="E421" s="25"/>
      <c r="F421" s="11">
        <v>1110000</v>
      </c>
      <c r="G421" s="11">
        <v>555000</v>
      </c>
      <c r="H421" s="11">
        <v>327301</v>
      </c>
      <c r="I421" s="10">
        <f t="shared" si="6"/>
        <v>58.973153153153156</v>
      </c>
    </row>
    <row r="422" spans="1:9">
      <c r="A422" s="29" t="s">
        <v>60</v>
      </c>
      <c r="B422" s="29"/>
      <c r="C422" s="29"/>
      <c r="D422" s="29"/>
      <c r="E422" s="29"/>
      <c r="F422" s="9">
        <v>104000</v>
      </c>
      <c r="G422" s="9">
        <v>57600</v>
      </c>
      <c r="H422" s="9">
        <v>41600</v>
      </c>
      <c r="I422" s="10">
        <f t="shared" si="6"/>
        <v>72.222222222222214</v>
      </c>
    </row>
    <row r="423" spans="1:9">
      <c r="A423" s="25" t="s">
        <v>61</v>
      </c>
      <c r="B423" s="25"/>
      <c r="C423" s="25"/>
      <c r="D423" s="25"/>
      <c r="E423" s="25"/>
      <c r="F423" s="11">
        <v>104000</v>
      </c>
      <c r="G423" s="11">
        <v>57600</v>
      </c>
      <c r="H423" s="11">
        <v>41600</v>
      </c>
      <c r="I423" s="10">
        <f t="shared" si="6"/>
        <v>72.222222222222214</v>
      </c>
    </row>
    <row r="424" spans="1:9">
      <c r="A424" s="22" t="s">
        <v>62</v>
      </c>
      <c r="B424" s="22"/>
      <c r="C424" s="22"/>
      <c r="D424" s="22"/>
      <c r="E424" s="22"/>
      <c r="F424" s="11">
        <v>296729</v>
      </c>
      <c r="G424" s="11">
        <v>108555</v>
      </c>
      <c r="H424" s="11">
        <v>19355.18</v>
      </c>
      <c r="I424" s="10">
        <f t="shared" si="6"/>
        <v>17.829837409608032</v>
      </c>
    </row>
    <row r="425" spans="1:9">
      <c r="A425" s="30" t="s">
        <v>63</v>
      </c>
      <c r="B425" s="30"/>
      <c r="C425" s="30"/>
      <c r="D425" s="30"/>
      <c r="E425" s="30"/>
      <c r="F425" s="9">
        <v>12077500</v>
      </c>
      <c r="G425" s="9">
        <v>950000</v>
      </c>
      <c r="H425" s="9">
        <v>784525.83</v>
      </c>
      <c r="I425" s="10">
        <f t="shared" si="6"/>
        <v>82.581666315789477</v>
      </c>
    </row>
    <row r="426" spans="1:9">
      <c r="A426" s="29" t="s">
        <v>64</v>
      </c>
      <c r="B426" s="29"/>
      <c r="C426" s="29"/>
      <c r="D426" s="29"/>
      <c r="E426" s="29"/>
      <c r="F426" s="9">
        <v>12077500</v>
      </c>
      <c r="G426" s="9">
        <v>950000</v>
      </c>
      <c r="H426" s="9">
        <v>784525.83</v>
      </c>
      <c r="I426" s="10">
        <f t="shared" si="6"/>
        <v>82.581666315789477</v>
      </c>
    </row>
    <row r="427" spans="1:9">
      <c r="A427" s="25" t="s">
        <v>65</v>
      </c>
      <c r="B427" s="25"/>
      <c r="C427" s="25"/>
      <c r="D427" s="25"/>
      <c r="E427" s="25"/>
      <c r="F427" s="11">
        <v>128500</v>
      </c>
      <c r="G427" s="13"/>
      <c r="H427" s="13"/>
      <c r="I427" s="10"/>
    </row>
    <row r="428" spans="1:9">
      <c r="A428" s="27" t="s">
        <v>66</v>
      </c>
      <c r="B428" s="27"/>
      <c r="C428" s="27"/>
      <c r="D428" s="27"/>
      <c r="E428" s="27"/>
      <c r="F428" s="9">
        <v>2200000</v>
      </c>
      <c r="G428" s="12"/>
      <c r="H428" s="12"/>
      <c r="I428" s="10"/>
    </row>
    <row r="429" spans="1:9">
      <c r="A429" s="28" t="s">
        <v>79</v>
      </c>
      <c r="B429" s="28"/>
      <c r="C429" s="28"/>
      <c r="D429" s="28"/>
      <c r="E429" s="28"/>
      <c r="F429" s="11">
        <v>2200000</v>
      </c>
      <c r="G429" s="13"/>
      <c r="H429" s="13"/>
      <c r="I429" s="10"/>
    </row>
    <row r="430" spans="1:9">
      <c r="A430" s="27" t="s">
        <v>75</v>
      </c>
      <c r="B430" s="27"/>
      <c r="C430" s="27"/>
      <c r="D430" s="27"/>
      <c r="E430" s="27"/>
      <c r="F430" s="9">
        <v>9749000</v>
      </c>
      <c r="G430" s="9">
        <v>950000</v>
      </c>
      <c r="H430" s="9">
        <v>784525.83</v>
      </c>
      <c r="I430" s="10">
        <f t="shared" si="6"/>
        <v>82.581666315789477</v>
      </c>
    </row>
    <row r="431" spans="1:9">
      <c r="A431" s="28" t="s">
        <v>76</v>
      </c>
      <c r="B431" s="28"/>
      <c r="C431" s="28"/>
      <c r="D431" s="28"/>
      <c r="E431" s="28"/>
      <c r="F431" s="11">
        <v>9749000</v>
      </c>
      <c r="G431" s="11">
        <v>950000</v>
      </c>
      <c r="H431" s="11">
        <v>784525.83</v>
      </c>
      <c r="I431" s="10">
        <f t="shared" si="6"/>
        <v>82.581666315789477</v>
      </c>
    </row>
    <row r="432" spans="1:9" ht="27.75" customHeight="1">
      <c r="A432" s="31" t="s">
        <v>36</v>
      </c>
      <c r="B432" s="31"/>
      <c r="C432" s="31"/>
      <c r="D432" s="31"/>
      <c r="E432" s="31"/>
      <c r="F432" s="9">
        <v>59270809</v>
      </c>
      <c r="G432" s="9">
        <v>20431202</v>
      </c>
      <c r="H432" s="9">
        <v>13341050.33</v>
      </c>
      <c r="I432" s="10">
        <f t="shared" si="6"/>
        <v>65.297432476072629</v>
      </c>
    </row>
    <row r="433" spans="1:9">
      <c r="A433" s="30" t="s">
        <v>41</v>
      </c>
      <c r="B433" s="30"/>
      <c r="C433" s="30"/>
      <c r="D433" s="30"/>
      <c r="E433" s="30"/>
      <c r="F433" s="9">
        <v>29285210</v>
      </c>
      <c r="G433" s="9">
        <v>15171303</v>
      </c>
      <c r="H433" s="9">
        <v>12584408.029999999</v>
      </c>
      <c r="I433" s="10">
        <f t="shared" si="6"/>
        <v>82.948762080620227</v>
      </c>
    </row>
    <row r="434" spans="1:9">
      <c r="A434" s="29" t="s">
        <v>42</v>
      </c>
      <c r="B434" s="29"/>
      <c r="C434" s="29"/>
      <c r="D434" s="29"/>
      <c r="E434" s="29"/>
      <c r="F434" s="9">
        <v>11922267</v>
      </c>
      <c r="G434" s="9">
        <v>5711984</v>
      </c>
      <c r="H434" s="9">
        <v>5546887.1600000001</v>
      </c>
      <c r="I434" s="10">
        <f t="shared" si="6"/>
        <v>97.109641063420355</v>
      </c>
    </row>
    <row r="435" spans="1:9">
      <c r="A435" s="27" t="s">
        <v>43</v>
      </c>
      <c r="B435" s="27"/>
      <c r="C435" s="27"/>
      <c r="D435" s="27"/>
      <c r="E435" s="27"/>
      <c r="F435" s="9">
        <v>9772350</v>
      </c>
      <c r="G435" s="9">
        <v>4681965</v>
      </c>
      <c r="H435" s="9">
        <v>4545706.9400000004</v>
      </c>
      <c r="I435" s="10">
        <f t="shared" si="6"/>
        <v>97.089724933868581</v>
      </c>
    </row>
    <row r="436" spans="1:9">
      <c r="A436" s="28" t="s">
        <v>44</v>
      </c>
      <c r="B436" s="28"/>
      <c r="C436" s="28"/>
      <c r="D436" s="28"/>
      <c r="E436" s="28"/>
      <c r="F436" s="11">
        <v>9772350</v>
      </c>
      <c r="G436" s="11">
        <v>4681965</v>
      </c>
      <c r="H436" s="11">
        <v>4545706.9400000004</v>
      </c>
      <c r="I436" s="10">
        <f t="shared" si="6"/>
        <v>97.089724933868581</v>
      </c>
    </row>
    <row r="437" spans="1:9">
      <c r="A437" s="25" t="s">
        <v>45</v>
      </c>
      <c r="B437" s="25"/>
      <c r="C437" s="25"/>
      <c r="D437" s="25"/>
      <c r="E437" s="25"/>
      <c r="F437" s="11">
        <v>2149917</v>
      </c>
      <c r="G437" s="11">
        <v>1030019</v>
      </c>
      <c r="H437" s="11">
        <v>1001180.22</v>
      </c>
      <c r="I437" s="10">
        <f t="shared" si="6"/>
        <v>97.200170093949723</v>
      </c>
    </row>
    <row r="438" spans="1:9">
      <c r="A438" s="29" t="s">
        <v>46</v>
      </c>
      <c r="B438" s="29"/>
      <c r="C438" s="29"/>
      <c r="D438" s="29"/>
      <c r="E438" s="29"/>
      <c r="F438" s="9">
        <v>17220009</v>
      </c>
      <c r="G438" s="9">
        <v>9387797</v>
      </c>
      <c r="H438" s="9">
        <v>6981631.4400000004</v>
      </c>
      <c r="I438" s="10">
        <f t="shared" si="6"/>
        <v>74.369220382588168</v>
      </c>
    </row>
    <row r="439" spans="1:9">
      <c r="A439" s="25" t="s">
        <v>47</v>
      </c>
      <c r="B439" s="25"/>
      <c r="C439" s="25"/>
      <c r="D439" s="25"/>
      <c r="E439" s="25"/>
      <c r="F439" s="11">
        <v>700014</v>
      </c>
      <c r="G439" s="11">
        <v>373584</v>
      </c>
      <c r="H439" s="11">
        <v>240252.49</v>
      </c>
      <c r="I439" s="10">
        <f t="shared" si="6"/>
        <v>64.310165852927312</v>
      </c>
    </row>
    <row r="440" spans="1:9">
      <c r="A440" s="25" t="s">
        <v>48</v>
      </c>
      <c r="B440" s="25"/>
      <c r="C440" s="25"/>
      <c r="D440" s="25"/>
      <c r="E440" s="25"/>
      <c r="F440" s="11">
        <v>15482097</v>
      </c>
      <c r="G440" s="11">
        <v>8428659</v>
      </c>
      <c r="H440" s="11">
        <v>6232091.1200000001</v>
      </c>
      <c r="I440" s="10">
        <f t="shared" si="6"/>
        <v>73.939295918840713</v>
      </c>
    </row>
    <row r="441" spans="1:9">
      <c r="A441" s="27" t="s">
        <v>50</v>
      </c>
      <c r="B441" s="27"/>
      <c r="C441" s="27"/>
      <c r="D441" s="27"/>
      <c r="E441" s="27"/>
      <c r="F441" s="9">
        <v>624898</v>
      </c>
      <c r="G441" s="9">
        <v>367650</v>
      </c>
      <c r="H441" s="9">
        <v>304327.83</v>
      </c>
      <c r="I441" s="10">
        <f t="shared" si="6"/>
        <v>82.77650754793963</v>
      </c>
    </row>
    <row r="442" spans="1:9">
      <c r="A442" s="28" t="s">
        <v>51</v>
      </c>
      <c r="B442" s="28"/>
      <c r="C442" s="28"/>
      <c r="D442" s="28"/>
      <c r="E442" s="28"/>
      <c r="F442" s="11">
        <v>396372</v>
      </c>
      <c r="G442" s="11">
        <v>252085</v>
      </c>
      <c r="H442" s="11">
        <v>237944.17</v>
      </c>
      <c r="I442" s="10">
        <f t="shared" si="6"/>
        <v>94.390451633377637</v>
      </c>
    </row>
    <row r="443" spans="1:9">
      <c r="A443" s="28" t="s">
        <v>52</v>
      </c>
      <c r="B443" s="28"/>
      <c r="C443" s="28"/>
      <c r="D443" s="28"/>
      <c r="E443" s="28"/>
      <c r="F443" s="11">
        <v>18896</v>
      </c>
      <c r="G443" s="11">
        <v>13324</v>
      </c>
      <c r="H443" s="11">
        <v>5800.9</v>
      </c>
      <c r="I443" s="10">
        <f t="shared" si="6"/>
        <v>43.537226058240762</v>
      </c>
    </row>
    <row r="444" spans="1:9">
      <c r="A444" s="28" t="s">
        <v>53</v>
      </c>
      <c r="B444" s="28"/>
      <c r="C444" s="28"/>
      <c r="D444" s="28"/>
      <c r="E444" s="28"/>
      <c r="F444" s="11">
        <v>202899</v>
      </c>
      <c r="G444" s="11">
        <v>98870</v>
      </c>
      <c r="H444" s="11">
        <v>58782.94</v>
      </c>
      <c r="I444" s="10">
        <f t="shared" si="6"/>
        <v>59.454779002730859</v>
      </c>
    </row>
    <row r="445" spans="1:9">
      <c r="A445" s="28" t="s">
        <v>55</v>
      </c>
      <c r="B445" s="28"/>
      <c r="C445" s="28"/>
      <c r="D445" s="28"/>
      <c r="E445" s="28"/>
      <c r="F445" s="11">
        <v>6731</v>
      </c>
      <c r="G445" s="11">
        <v>3371</v>
      </c>
      <c r="H445" s="11">
        <v>1799.82</v>
      </c>
      <c r="I445" s="10">
        <f t="shared" si="6"/>
        <v>53.391278552358344</v>
      </c>
    </row>
    <row r="446" spans="1:9">
      <c r="A446" s="27" t="s">
        <v>56</v>
      </c>
      <c r="B446" s="27"/>
      <c r="C446" s="27"/>
      <c r="D446" s="27"/>
      <c r="E446" s="27"/>
      <c r="F446" s="9">
        <v>413000</v>
      </c>
      <c r="G446" s="9">
        <v>217904</v>
      </c>
      <c r="H446" s="9">
        <v>204960</v>
      </c>
      <c r="I446" s="10">
        <f t="shared" si="6"/>
        <v>94.059769439753282</v>
      </c>
    </row>
    <row r="447" spans="1:9">
      <c r="A447" s="28" t="s">
        <v>57</v>
      </c>
      <c r="B447" s="28"/>
      <c r="C447" s="28"/>
      <c r="D447" s="28"/>
      <c r="E447" s="28"/>
      <c r="F447" s="11">
        <v>413000</v>
      </c>
      <c r="G447" s="11">
        <v>217904</v>
      </c>
      <c r="H447" s="11">
        <v>204960</v>
      </c>
      <c r="I447" s="10">
        <f t="shared" si="6"/>
        <v>94.059769439753282</v>
      </c>
    </row>
    <row r="448" spans="1:9">
      <c r="A448" s="29" t="s">
        <v>60</v>
      </c>
      <c r="B448" s="29"/>
      <c r="C448" s="29"/>
      <c r="D448" s="29"/>
      <c r="E448" s="29"/>
      <c r="F448" s="9">
        <v>114000</v>
      </c>
      <c r="G448" s="9">
        <v>57600</v>
      </c>
      <c r="H448" s="9">
        <v>44400</v>
      </c>
      <c r="I448" s="10">
        <f t="shared" si="6"/>
        <v>77.083333333333343</v>
      </c>
    </row>
    <row r="449" spans="1:9">
      <c r="A449" s="25" t="s">
        <v>61</v>
      </c>
      <c r="B449" s="25"/>
      <c r="C449" s="25"/>
      <c r="D449" s="25"/>
      <c r="E449" s="25"/>
      <c r="F449" s="11">
        <v>114000</v>
      </c>
      <c r="G449" s="11">
        <v>57600</v>
      </c>
      <c r="H449" s="11">
        <v>44400</v>
      </c>
      <c r="I449" s="10">
        <f t="shared" si="6"/>
        <v>77.083333333333343</v>
      </c>
    </row>
    <row r="450" spans="1:9">
      <c r="A450" s="22" t="s">
        <v>62</v>
      </c>
      <c r="B450" s="22"/>
      <c r="C450" s="22"/>
      <c r="D450" s="22"/>
      <c r="E450" s="22"/>
      <c r="F450" s="11">
        <v>28934</v>
      </c>
      <c r="G450" s="11">
        <v>13922</v>
      </c>
      <c r="H450" s="11">
        <v>11489.43</v>
      </c>
      <c r="I450" s="10">
        <f t="shared" si="6"/>
        <v>82.527151271369064</v>
      </c>
    </row>
    <row r="451" spans="1:9">
      <c r="A451" s="30" t="s">
        <v>63</v>
      </c>
      <c r="B451" s="30"/>
      <c r="C451" s="30"/>
      <c r="D451" s="30"/>
      <c r="E451" s="30"/>
      <c r="F451" s="9">
        <v>29985599</v>
      </c>
      <c r="G451" s="9">
        <v>5259899</v>
      </c>
      <c r="H451" s="9">
        <v>756642.3</v>
      </c>
      <c r="I451" s="10">
        <f t="shared" si="6"/>
        <v>14.385110816766636</v>
      </c>
    </row>
    <row r="452" spans="1:9">
      <c r="A452" s="29" t="s">
        <v>64</v>
      </c>
      <c r="B452" s="29"/>
      <c r="C452" s="29"/>
      <c r="D452" s="29"/>
      <c r="E452" s="29"/>
      <c r="F452" s="9">
        <v>29985599</v>
      </c>
      <c r="G452" s="9">
        <v>5259899</v>
      </c>
      <c r="H452" s="9">
        <v>756642.3</v>
      </c>
      <c r="I452" s="10">
        <f t="shared" si="6"/>
        <v>14.385110816766636</v>
      </c>
    </row>
    <row r="453" spans="1:9">
      <c r="A453" s="25" t="s">
        <v>65</v>
      </c>
      <c r="B453" s="25"/>
      <c r="C453" s="25"/>
      <c r="D453" s="25"/>
      <c r="E453" s="25"/>
      <c r="F453" s="11">
        <v>364200</v>
      </c>
      <c r="G453" s="13"/>
      <c r="H453" s="13"/>
      <c r="I453" s="10"/>
    </row>
    <row r="454" spans="1:9">
      <c r="A454" s="27" t="s">
        <v>75</v>
      </c>
      <c r="B454" s="27"/>
      <c r="C454" s="27"/>
      <c r="D454" s="27"/>
      <c r="E454" s="27"/>
      <c r="F454" s="9">
        <v>29621399</v>
      </c>
      <c r="G454" s="9">
        <v>5259899</v>
      </c>
      <c r="H454" s="9">
        <v>756642.3</v>
      </c>
      <c r="I454" s="10">
        <f t="shared" si="6"/>
        <v>14.385110816766636</v>
      </c>
    </row>
    <row r="455" spans="1:9">
      <c r="A455" s="28" t="s">
        <v>76</v>
      </c>
      <c r="B455" s="28"/>
      <c r="C455" s="28"/>
      <c r="D455" s="28"/>
      <c r="E455" s="28"/>
      <c r="F455" s="11">
        <v>29621399</v>
      </c>
      <c r="G455" s="11">
        <v>5259899</v>
      </c>
      <c r="H455" s="11">
        <v>756642.3</v>
      </c>
      <c r="I455" s="10">
        <f t="shared" si="6"/>
        <v>14.385110816766636</v>
      </c>
    </row>
    <row r="456" spans="1:9" ht="36.75" customHeight="1">
      <c r="A456" s="31" t="s">
        <v>37</v>
      </c>
      <c r="B456" s="31"/>
      <c r="C456" s="31"/>
      <c r="D456" s="31"/>
      <c r="E456" s="31"/>
      <c r="F456" s="9">
        <v>57931249</v>
      </c>
      <c r="G456" s="9">
        <v>20874581</v>
      </c>
      <c r="H456" s="9">
        <v>15129110.99</v>
      </c>
      <c r="I456" s="10">
        <f t="shared" ref="I456:I508" si="7">SUM(H456)/G456*100</f>
        <v>72.476237918260495</v>
      </c>
    </row>
    <row r="457" spans="1:9">
      <c r="A457" s="30" t="s">
        <v>41</v>
      </c>
      <c r="B457" s="30"/>
      <c r="C457" s="30"/>
      <c r="D457" s="30"/>
      <c r="E457" s="30"/>
      <c r="F457" s="9">
        <v>48397787</v>
      </c>
      <c r="G457" s="9">
        <v>19792244</v>
      </c>
      <c r="H457" s="9">
        <v>14873946.99</v>
      </c>
      <c r="I457" s="10">
        <f t="shared" si="7"/>
        <v>75.150382089064792</v>
      </c>
    </row>
    <row r="458" spans="1:9">
      <c r="A458" s="29" t="s">
        <v>42</v>
      </c>
      <c r="B458" s="29"/>
      <c r="C458" s="29"/>
      <c r="D458" s="29"/>
      <c r="E458" s="29"/>
      <c r="F458" s="9">
        <v>15654305</v>
      </c>
      <c r="G458" s="9">
        <v>7280440</v>
      </c>
      <c r="H458" s="9">
        <v>7239017.1100000003</v>
      </c>
      <c r="I458" s="10">
        <f t="shared" si="7"/>
        <v>99.431038646015907</v>
      </c>
    </row>
    <row r="459" spans="1:9">
      <c r="A459" s="27" t="s">
        <v>43</v>
      </c>
      <c r="B459" s="27"/>
      <c r="C459" s="27"/>
      <c r="D459" s="27"/>
      <c r="E459" s="27"/>
      <c r="F459" s="9">
        <v>12831394</v>
      </c>
      <c r="G459" s="9">
        <v>5967600</v>
      </c>
      <c r="H459" s="9">
        <v>5959718.0300000003</v>
      </c>
      <c r="I459" s="10">
        <f t="shared" si="7"/>
        <v>99.867920604598169</v>
      </c>
    </row>
    <row r="460" spans="1:9">
      <c r="A460" s="28" t="s">
        <v>44</v>
      </c>
      <c r="B460" s="28"/>
      <c r="C460" s="28"/>
      <c r="D460" s="28"/>
      <c r="E460" s="28"/>
      <c r="F460" s="11">
        <v>12831394</v>
      </c>
      <c r="G460" s="11">
        <v>5967600</v>
      </c>
      <c r="H460" s="11">
        <v>5959718.0300000003</v>
      </c>
      <c r="I460" s="10">
        <f t="shared" si="7"/>
        <v>99.867920604598169</v>
      </c>
    </row>
    <row r="461" spans="1:9">
      <c r="A461" s="25" t="s">
        <v>45</v>
      </c>
      <c r="B461" s="25"/>
      <c r="C461" s="25"/>
      <c r="D461" s="25"/>
      <c r="E461" s="25"/>
      <c r="F461" s="11">
        <v>2822911</v>
      </c>
      <c r="G461" s="11">
        <v>1312840</v>
      </c>
      <c r="H461" s="11">
        <v>1279299.08</v>
      </c>
      <c r="I461" s="10">
        <f t="shared" si="7"/>
        <v>97.445163157734385</v>
      </c>
    </row>
    <row r="462" spans="1:9">
      <c r="A462" s="29" t="s">
        <v>46</v>
      </c>
      <c r="B462" s="29"/>
      <c r="C462" s="29"/>
      <c r="D462" s="29"/>
      <c r="E462" s="29"/>
      <c r="F462" s="9">
        <v>32536955</v>
      </c>
      <c r="G462" s="9">
        <v>12391312</v>
      </c>
      <c r="H462" s="9">
        <v>7555371.9000000004</v>
      </c>
      <c r="I462" s="10">
        <f t="shared" si="7"/>
        <v>60.973139083254466</v>
      </c>
    </row>
    <row r="463" spans="1:9">
      <c r="A463" s="25" t="s">
        <v>47</v>
      </c>
      <c r="B463" s="25"/>
      <c r="C463" s="25"/>
      <c r="D463" s="25"/>
      <c r="E463" s="25"/>
      <c r="F463" s="11">
        <v>870304</v>
      </c>
      <c r="G463" s="11">
        <v>378489</v>
      </c>
      <c r="H463" s="11">
        <v>271792.02</v>
      </c>
      <c r="I463" s="10">
        <f t="shared" si="7"/>
        <v>71.809754048334312</v>
      </c>
    </row>
    <row r="464" spans="1:9">
      <c r="A464" s="25" t="s">
        <v>48</v>
      </c>
      <c r="B464" s="25"/>
      <c r="C464" s="25"/>
      <c r="D464" s="25"/>
      <c r="E464" s="25"/>
      <c r="F464" s="11">
        <v>30660699</v>
      </c>
      <c r="G464" s="11">
        <v>11505415</v>
      </c>
      <c r="H464" s="11">
        <v>7061278.0899999999</v>
      </c>
      <c r="I464" s="10">
        <f t="shared" si="7"/>
        <v>61.373519251587183</v>
      </c>
    </row>
    <row r="465" spans="1:9">
      <c r="A465" s="25" t="s">
        <v>49</v>
      </c>
      <c r="B465" s="25"/>
      <c r="C465" s="25"/>
      <c r="D465" s="25"/>
      <c r="E465" s="25"/>
      <c r="F465" s="11">
        <v>8048</v>
      </c>
      <c r="G465" s="11">
        <v>4000</v>
      </c>
      <c r="H465" s="13"/>
      <c r="I465" s="10">
        <f t="shared" si="7"/>
        <v>0</v>
      </c>
    </row>
    <row r="466" spans="1:9">
      <c r="A466" s="27" t="s">
        <v>50</v>
      </c>
      <c r="B466" s="27"/>
      <c r="C466" s="27"/>
      <c r="D466" s="27"/>
      <c r="E466" s="27"/>
      <c r="F466" s="9">
        <v>485672</v>
      </c>
      <c r="G466" s="9">
        <v>238976</v>
      </c>
      <c r="H466" s="9">
        <v>209401.79</v>
      </c>
      <c r="I466" s="10">
        <f t="shared" si="7"/>
        <v>87.624610839582218</v>
      </c>
    </row>
    <row r="467" spans="1:9">
      <c r="A467" s="28" t="s">
        <v>51</v>
      </c>
      <c r="B467" s="28"/>
      <c r="C467" s="28"/>
      <c r="D467" s="28"/>
      <c r="E467" s="28"/>
      <c r="F467" s="11">
        <v>29500</v>
      </c>
      <c r="G467" s="11">
        <v>14700</v>
      </c>
      <c r="H467" s="11">
        <v>11724.88</v>
      </c>
      <c r="I467" s="10">
        <f t="shared" si="7"/>
        <v>79.761088435374134</v>
      </c>
    </row>
    <row r="468" spans="1:9">
      <c r="A468" s="28" t="s">
        <v>52</v>
      </c>
      <c r="B468" s="28"/>
      <c r="C468" s="28"/>
      <c r="D468" s="28"/>
      <c r="E468" s="28"/>
      <c r="F468" s="11">
        <v>13780</v>
      </c>
      <c r="G468" s="11">
        <v>6902</v>
      </c>
      <c r="H468" s="11">
        <v>6212.39</v>
      </c>
      <c r="I468" s="10">
        <f t="shared" si="7"/>
        <v>90.00854824688497</v>
      </c>
    </row>
    <row r="469" spans="1:9">
      <c r="A469" s="28" t="s">
        <v>53</v>
      </c>
      <c r="B469" s="28"/>
      <c r="C469" s="28"/>
      <c r="D469" s="28"/>
      <c r="E469" s="28"/>
      <c r="F469" s="11">
        <v>200776</v>
      </c>
      <c r="G469" s="11">
        <v>89401</v>
      </c>
      <c r="H469" s="11">
        <v>79543.7</v>
      </c>
      <c r="I469" s="10">
        <f t="shared" si="7"/>
        <v>88.974060692833419</v>
      </c>
    </row>
    <row r="470" spans="1:9">
      <c r="A470" s="28" t="s">
        <v>54</v>
      </c>
      <c r="B470" s="28"/>
      <c r="C470" s="28"/>
      <c r="D470" s="28"/>
      <c r="E470" s="28"/>
      <c r="F470" s="11">
        <v>218893</v>
      </c>
      <c r="G470" s="11">
        <v>117026</v>
      </c>
      <c r="H470" s="11">
        <v>107015.22</v>
      </c>
      <c r="I470" s="10">
        <f t="shared" si="7"/>
        <v>91.445678738058206</v>
      </c>
    </row>
    <row r="471" spans="1:9">
      <c r="A471" s="28" t="s">
        <v>55</v>
      </c>
      <c r="B471" s="28"/>
      <c r="C471" s="28"/>
      <c r="D471" s="28"/>
      <c r="E471" s="28"/>
      <c r="F471" s="11">
        <v>22723</v>
      </c>
      <c r="G471" s="11">
        <v>10947</v>
      </c>
      <c r="H471" s="11">
        <v>4905.6000000000004</v>
      </c>
      <c r="I471" s="10">
        <f t="shared" si="7"/>
        <v>44.812277336256514</v>
      </c>
    </row>
    <row r="472" spans="1:9">
      <c r="A472" s="27" t="s">
        <v>56</v>
      </c>
      <c r="B472" s="27"/>
      <c r="C472" s="27"/>
      <c r="D472" s="27"/>
      <c r="E472" s="27"/>
      <c r="F472" s="9">
        <v>512232</v>
      </c>
      <c r="G472" s="9">
        <v>264432</v>
      </c>
      <c r="H472" s="9">
        <v>12900</v>
      </c>
      <c r="I472" s="10">
        <f t="shared" si="7"/>
        <v>4.8783808313668544</v>
      </c>
    </row>
    <row r="473" spans="1:9">
      <c r="A473" s="28" t="s">
        <v>57</v>
      </c>
      <c r="B473" s="28"/>
      <c r="C473" s="28"/>
      <c r="D473" s="28"/>
      <c r="E473" s="28"/>
      <c r="F473" s="11">
        <v>512232</v>
      </c>
      <c r="G473" s="11">
        <v>264432</v>
      </c>
      <c r="H473" s="11">
        <v>12900</v>
      </c>
      <c r="I473" s="10">
        <f t="shared" si="7"/>
        <v>4.8783808313668544</v>
      </c>
    </row>
    <row r="474" spans="1:9">
      <c r="A474" s="29" t="s">
        <v>60</v>
      </c>
      <c r="B474" s="29"/>
      <c r="C474" s="29"/>
      <c r="D474" s="29"/>
      <c r="E474" s="29"/>
      <c r="F474" s="9">
        <v>136000</v>
      </c>
      <c r="G474" s="9">
        <v>70400</v>
      </c>
      <c r="H474" s="9">
        <v>54400</v>
      </c>
      <c r="I474" s="10">
        <f t="shared" si="7"/>
        <v>77.272727272727266</v>
      </c>
    </row>
    <row r="475" spans="1:9">
      <c r="A475" s="25" t="s">
        <v>61</v>
      </c>
      <c r="B475" s="25"/>
      <c r="C475" s="25"/>
      <c r="D475" s="25"/>
      <c r="E475" s="25"/>
      <c r="F475" s="11">
        <v>136000</v>
      </c>
      <c r="G475" s="11">
        <v>70400</v>
      </c>
      <c r="H475" s="11">
        <v>54400</v>
      </c>
      <c r="I475" s="10">
        <f t="shared" si="7"/>
        <v>77.272727272727266</v>
      </c>
    </row>
    <row r="476" spans="1:9">
      <c r="A476" s="22" t="s">
        <v>62</v>
      </c>
      <c r="B476" s="22"/>
      <c r="C476" s="22"/>
      <c r="D476" s="22"/>
      <c r="E476" s="22"/>
      <c r="F476" s="11">
        <v>70527</v>
      </c>
      <c r="G476" s="11">
        <v>50092</v>
      </c>
      <c r="H476" s="11">
        <v>25157.98</v>
      </c>
      <c r="I476" s="10">
        <f t="shared" si="7"/>
        <v>50.223548670446384</v>
      </c>
    </row>
    <row r="477" spans="1:9">
      <c r="A477" s="30" t="s">
        <v>63</v>
      </c>
      <c r="B477" s="30"/>
      <c r="C477" s="30"/>
      <c r="D477" s="30"/>
      <c r="E477" s="30"/>
      <c r="F477" s="9">
        <v>9533462</v>
      </c>
      <c r="G477" s="9">
        <v>1082337</v>
      </c>
      <c r="H477" s="9">
        <v>255164</v>
      </c>
      <c r="I477" s="10">
        <f t="shared" si="7"/>
        <v>23.575282005512147</v>
      </c>
    </row>
    <row r="478" spans="1:9">
      <c r="A478" s="29" t="s">
        <v>64</v>
      </c>
      <c r="B478" s="29"/>
      <c r="C478" s="29"/>
      <c r="D478" s="29"/>
      <c r="E478" s="29"/>
      <c r="F478" s="9">
        <v>9533462</v>
      </c>
      <c r="G478" s="9">
        <v>1082337</v>
      </c>
      <c r="H478" s="9">
        <v>255164</v>
      </c>
      <c r="I478" s="10">
        <f t="shared" si="7"/>
        <v>23.575282005512147</v>
      </c>
    </row>
    <row r="479" spans="1:9">
      <c r="A479" s="25" t="s">
        <v>65</v>
      </c>
      <c r="B479" s="25"/>
      <c r="C479" s="25"/>
      <c r="D479" s="25"/>
      <c r="E479" s="25"/>
      <c r="F479" s="11">
        <v>16041</v>
      </c>
      <c r="G479" s="13"/>
      <c r="H479" s="13"/>
      <c r="I479" s="10"/>
    </row>
    <row r="480" spans="1:9">
      <c r="A480" s="27" t="s">
        <v>75</v>
      </c>
      <c r="B480" s="27"/>
      <c r="C480" s="27"/>
      <c r="D480" s="27"/>
      <c r="E480" s="27"/>
      <c r="F480" s="9">
        <v>9517421</v>
      </c>
      <c r="G480" s="9">
        <v>1082337</v>
      </c>
      <c r="H480" s="9">
        <v>255164</v>
      </c>
      <c r="I480" s="10">
        <f t="shared" si="7"/>
        <v>23.575282005512147</v>
      </c>
    </row>
    <row r="481" spans="1:9">
      <c r="A481" s="28" t="s">
        <v>76</v>
      </c>
      <c r="B481" s="28"/>
      <c r="C481" s="28"/>
      <c r="D481" s="28"/>
      <c r="E481" s="28"/>
      <c r="F481" s="11">
        <v>9517421</v>
      </c>
      <c r="G481" s="11">
        <v>1082337</v>
      </c>
      <c r="H481" s="11">
        <v>255164</v>
      </c>
      <c r="I481" s="10">
        <f t="shared" si="7"/>
        <v>23.575282005512147</v>
      </c>
    </row>
    <row r="482" spans="1:9" ht="36.75" customHeight="1">
      <c r="A482" s="31" t="s">
        <v>38</v>
      </c>
      <c r="B482" s="31"/>
      <c r="C482" s="31"/>
      <c r="D482" s="31"/>
      <c r="E482" s="31"/>
      <c r="F482" s="9">
        <v>81579725.819999993</v>
      </c>
      <c r="G482" s="9">
        <v>24963538</v>
      </c>
      <c r="H482" s="9">
        <v>18266826.280000001</v>
      </c>
      <c r="I482" s="10">
        <f t="shared" si="7"/>
        <v>73.174027976322904</v>
      </c>
    </row>
    <row r="483" spans="1:9">
      <c r="A483" s="30" t="s">
        <v>41</v>
      </c>
      <c r="B483" s="30"/>
      <c r="C483" s="30"/>
      <c r="D483" s="30"/>
      <c r="E483" s="30"/>
      <c r="F483" s="9">
        <v>55291525</v>
      </c>
      <c r="G483" s="9">
        <v>23451938</v>
      </c>
      <c r="H483" s="9">
        <v>17033046.120000001</v>
      </c>
      <c r="I483" s="10">
        <f t="shared" si="7"/>
        <v>72.629588735907461</v>
      </c>
    </row>
    <row r="484" spans="1:9">
      <c r="A484" s="29" t="s">
        <v>42</v>
      </c>
      <c r="B484" s="29"/>
      <c r="C484" s="29"/>
      <c r="D484" s="29"/>
      <c r="E484" s="29"/>
      <c r="F484" s="9">
        <v>16245902</v>
      </c>
      <c r="G484" s="9">
        <v>8529191</v>
      </c>
      <c r="H484" s="9">
        <v>7755384.0700000003</v>
      </c>
      <c r="I484" s="10">
        <f t="shared" si="7"/>
        <v>90.927546000552695</v>
      </c>
    </row>
    <row r="485" spans="1:9">
      <c r="A485" s="27" t="s">
        <v>43</v>
      </c>
      <c r="B485" s="27"/>
      <c r="C485" s="27"/>
      <c r="D485" s="27"/>
      <c r="E485" s="27"/>
      <c r="F485" s="9">
        <v>13318461</v>
      </c>
      <c r="G485" s="9">
        <v>6981300</v>
      </c>
      <c r="H485" s="9">
        <v>6356160.5899999999</v>
      </c>
      <c r="I485" s="10">
        <f t="shared" si="7"/>
        <v>91.045515734891779</v>
      </c>
    </row>
    <row r="486" spans="1:9">
      <c r="A486" s="28" t="s">
        <v>44</v>
      </c>
      <c r="B486" s="28"/>
      <c r="C486" s="28"/>
      <c r="D486" s="28"/>
      <c r="E486" s="28"/>
      <c r="F486" s="11">
        <v>13318461</v>
      </c>
      <c r="G486" s="11">
        <v>6981300</v>
      </c>
      <c r="H486" s="11">
        <v>6356160.5899999999</v>
      </c>
      <c r="I486" s="10">
        <f t="shared" si="7"/>
        <v>91.045515734891779</v>
      </c>
    </row>
    <row r="487" spans="1:9">
      <c r="A487" s="25" t="s">
        <v>45</v>
      </c>
      <c r="B487" s="25"/>
      <c r="C487" s="25"/>
      <c r="D487" s="25"/>
      <c r="E487" s="25"/>
      <c r="F487" s="11">
        <v>2927441</v>
      </c>
      <c r="G487" s="11">
        <v>1547891</v>
      </c>
      <c r="H487" s="11">
        <v>1399223.48</v>
      </c>
      <c r="I487" s="10">
        <f t="shared" si="7"/>
        <v>90.395478751410792</v>
      </c>
    </row>
    <row r="488" spans="1:9">
      <c r="A488" s="29" t="s">
        <v>46</v>
      </c>
      <c r="B488" s="29"/>
      <c r="C488" s="29"/>
      <c r="D488" s="29"/>
      <c r="E488" s="29"/>
      <c r="F488" s="9">
        <v>38825329</v>
      </c>
      <c r="G488" s="9">
        <v>14822453</v>
      </c>
      <c r="H488" s="9">
        <v>9216716.0500000007</v>
      </c>
      <c r="I488" s="10">
        <f t="shared" si="7"/>
        <v>62.180774329323228</v>
      </c>
    </row>
    <row r="489" spans="1:9">
      <c r="A489" s="25" t="s">
        <v>47</v>
      </c>
      <c r="B489" s="25"/>
      <c r="C489" s="25"/>
      <c r="D489" s="25"/>
      <c r="E489" s="25"/>
      <c r="F489" s="11">
        <v>1079502</v>
      </c>
      <c r="G489" s="11">
        <v>557394</v>
      </c>
      <c r="H489" s="11">
        <v>365924.05</v>
      </c>
      <c r="I489" s="10">
        <f t="shared" si="7"/>
        <v>65.64908305435651</v>
      </c>
    </row>
    <row r="490" spans="1:9">
      <c r="A490" s="25" t="s">
        <v>48</v>
      </c>
      <c r="B490" s="25"/>
      <c r="C490" s="25"/>
      <c r="D490" s="25"/>
      <c r="E490" s="25"/>
      <c r="F490" s="11">
        <v>36475920</v>
      </c>
      <c r="G490" s="11">
        <v>13575867</v>
      </c>
      <c r="H490" s="11">
        <v>8299967.3399999999</v>
      </c>
      <c r="I490" s="10">
        <f t="shared" si="7"/>
        <v>61.137659495338305</v>
      </c>
    </row>
    <row r="491" spans="1:9">
      <c r="A491" s="25" t="s">
        <v>49</v>
      </c>
      <c r="B491" s="25"/>
      <c r="C491" s="25"/>
      <c r="D491" s="25"/>
      <c r="E491" s="25"/>
      <c r="F491" s="11">
        <v>48100</v>
      </c>
      <c r="G491" s="11">
        <v>33100</v>
      </c>
      <c r="H491" s="13"/>
      <c r="I491" s="10">
        <f t="shared" si="7"/>
        <v>0</v>
      </c>
    </row>
    <row r="492" spans="1:9">
      <c r="A492" s="27" t="s">
        <v>50</v>
      </c>
      <c r="B492" s="27"/>
      <c r="C492" s="27"/>
      <c r="D492" s="27"/>
      <c r="E492" s="27"/>
      <c r="F492" s="9">
        <v>636307</v>
      </c>
      <c r="G492" s="9">
        <v>362152</v>
      </c>
      <c r="H492" s="9">
        <v>264384.65999999997</v>
      </c>
      <c r="I492" s="10">
        <f t="shared" si="7"/>
        <v>73.003782941969106</v>
      </c>
    </row>
    <row r="493" spans="1:9">
      <c r="A493" s="28" t="s">
        <v>51</v>
      </c>
      <c r="B493" s="28"/>
      <c r="C493" s="28"/>
      <c r="D493" s="28"/>
      <c r="E493" s="28"/>
      <c r="F493" s="11">
        <v>80564</v>
      </c>
      <c r="G493" s="11">
        <v>51540</v>
      </c>
      <c r="H493" s="11">
        <v>34045.67</v>
      </c>
      <c r="I493" s="10">
        <f t="shared" si="7"/>
        <v>66.056790842064416</v>
      </c>
    </row>
    <row r="494" spans="1:9">
      <c r="A494" s="28" t="s">
        <v>52</v>
      </c>
      <c r="B494" s="28"/>
      <c r="C494" s="28"/>
      <c r="D494" s="28"/>
      <c r="E494" s="28"/>
      <c r="F494" s="11">
        <v>22356</v>
      </c>
      <c r="G494" s="11">
        <v>11200</v>
      </c>
      <c r="H494" s="11">
        <v>6470.72</v>
      </c>
      <c r="I494" s="10">
        <f t="shared" si="7"/>
        <v>57.77428571428571</v>
      </c>
    </row>
    <row r="495" spans="1:9">
      <c r="A495" s="28" t="s">
        <v>53</v>
      </c>
      <c r="B495" s="28"/>
      <c r="C495" s="28"/>
      <c r="D495" s="28"/>
      <c r="E495" s="28"/>
      <c r="F495" s="11">
        <v>256791</v>
      </c>
      <c r="G495" s="11">
        <v>119700</v>
      </c>
      <c r="H495" s="11">
        <v>100616.65</v>
      </c>
      <c r="I495" s="10">
        <f t="shared" si="7"/>
        <v>84.057351712614874</v>
      </c>
    </row>
    <row r="496" spans="1:9">
      <c r="A496" s="28" t="s">
        <v>54</v>
      </c>
      <c r="B496" s="28"/>
      <c r="C496" s="28"/>
      <c r="D496" s="28"/>
      <c r="E496" s="28"/>
      <c r="F496" s="11">
        <v>264736</v>
      </c>
      <c r="G496" s="11">
        <v>173732</v>
      </c>
      <c r="H496" s="11">
        <v>123251.62</v>
      </c>
      <c r="I496" s="10">
        <f t="shared" si="7"/>
        <v>70.94353371860106</v>
      </c>
    </row>
    <row r="497" spans="1:9">
      <c r="A497" s="28" t="s">
        <v>55</v>
      </c>
      <c r="B497" s="28"/>
      <c r="C497" s="28"/>
      <c r="D497" s="28"/>
      <c r="E497" s="28"/>
      <c r="F497" s="11">
        <v>11860</v>
      </c>
      <c r="G497" s="11">
        <v>5980</v>
      </c>
      <c r="H497" s="13"/>
      <c r="I497" s="10">
        <f t="shared" si="7"/>
        <v>0</v>
      </c>
    </row>
    <row r="498" spans="1:9">
      <c r="A498" s="27" t="s">
        <v>56</v>
      </c>
      <c r="B498" s="27"/>
      <c r="C498" s="27"/>
      <c r="D498" s="27"/>
      <c r="E498" s="27"/>
      <c r="F498" s="9">
        <v>585500</v>
      </c>
      <c r="G498" s="9">
        <v>293940</v>
      </c>
      <c r="H498" s="9">
        <v>286440</v>
      </c>
      <c r="I498" s="10">
        <f t="shared" si="7"/>
        <v>97.44845886915698</v>
      </c>
    </row>
    <row r="499" spans="1:9">
      <c r="A499" s="28" t="s">
        <v>57</v>
      </c>
      <c r="B499" s="28"/>
      <c r="C499" s="28"/>
      <c r="D499" s="28"/>
      <c r="E499" s="28"/>
      <c r="F499" s="11">
        <v>585500</v>
      </c>
      <c r="G499" s="11">
        <v>293940</v>
      </c>
      <c r="H499" s="11">
        <v>286440</v>
      </c>
      <c r="I499" s="10">
        <f t="shared" si="7"/>
        <v>97.44845886915698</v>
      </c>
    </row>
    <row r="500" spans="1:9">
      <c r="A500" s="29" t="s">
        <v>60</v>
      </c>
      <c r="B500" s="29"/>
      <c r="C500" s="29"/>
      <c r="D500" s="29"/>
      <c r="E500" s="29"/>
      <c r="F500" s="9">
        <v>136000</v>
      </c>
      <c r="G500" s="9">
        <v>68800</v>
      </c>
      <c r="H500" s="9">
        <v>54400</v>
      </c>
      <c r="I500" s="10">
        <f t="shared" si="7"/>
        <v>79.069767441860463</v>
      </c>
    </row>
    <row r="501" spans="1:9">
      <c r="A501" s="25" t="s">
        <v>61</v>
      </c>
      <c r="B501" s="25"/>
      <c r="C501" s="25"/>
      <c r="D501" s="25"/>
      <c r="E501" s="25"/>
      <c r="F501" s="11">
        <v>136000</v>
      </c>
      <c r="G501" s="11">
        <v>68800</v>
      </c>
      <c r="H501" s="11">
        <v>54400</v>
      </c>
      <c r="I501" s="10">
        <f t="shared" si="7"/>
        <v>79.069767441860463</v>
      </c>
    </row>
    <row r="502" spans="1:9">
      <c r="A502" s="22" t="s">
        <v>62</v>
      </c>
      <c r="B502" s="22"/>
      <c r="C502" s="22"/>
      <c r="D502" s="22"/>
      <c r="E502" s="22"/>
      <c r="F502" s="11">
        <v>84294</v>
      </c>
      <c r="G502" s="11">
        <v>31494</v>
      </c>
      <c r="H502" s="11">
        <v>6546</v>
      </c>
      <c r="I502" s="10">
        <f t="shared" si="7"/>
        <v>20.784911411697465</v>
      </c>
    </row>
    <row r="503" spans="1:9">
      <c r="A503" s="30" t="s">
        <v>63</v>
      </c>
      <c r="B503" s="30"/>
      <c r="C503" s="30"/>
      <c r="D503" s="30"/>
      <c r="E503" s="30"/>
      <c r="F503" s="9">
        <v>26288200.82</v>
      </c>
      <c r="G503" s="9">
        <v>1511600</v>
      </c>
      <c r="H503" s="9">
        <v>1233780.1599999999</v>
      </c>
      <c r="I503" s="10">
        <f t="shared" si="7"/>
        <v>81.620809738025926</v>
      </c>
    </row>
    <row r="504" spans="1:9">
      <c r="A504" s="29" t="s">
        <v>64</v>
      </c>
      <c r="B504" s="29"/>
      <c r="C504" s="29"/>
      <c r="D504" s="29"/>
      <c r="E504" s="29"/>
      <c r="F504" s="9">
        <v>26288200.82</v>
      </c>
      <c r="G504" s="9">
        <v>1511600</v>
      </c>
      <c r="H504" s="9">
        <v>1233780.1599999999</v>
      </c>
      <c r="I504" s="10">
        <f t="shared" si="7"/>
        <v>81.620809738025926</v>
      </c>
    </row>
    <row r="505" spans="1:9">
      <c r="A505" s="25" t="s">
        <v>65</v>
      </c>
      <c r="B505" s="25"/>
      <c r="C505" s="25"/>
      <c r="D505" s="25"/>
      <c r="E505" s="25"/>
      <c r="F505" s="13"/>
      <c r="G505" s="13"/>
      <c r="H505" s="13"/>
      <c r="I505" s="10"/>
    </row>
    <row r="506" spans="1:9">
      <c r="A506" s="27" t="s">
        <v>75</v>
      </c>
      <c r="B506" s="27"/>
      <c r="C506" s="27"/>
      <c r="D506" s="27"/>
      <c r="E506" s="27"/>
      <c r="F506" s="9">
        <v>26288200.82</v>
      </c>
      <c r="G506" s="9">
        <v>1511600</v>
      </c>
      <c r="H506" s="9">
        <v>1233780.1599999999</v>
      </c>
      <c r="I506" s="10">
        <f t="shared" si="7"/>
        <v>81.620809738025926</v>
      </c>
    </row>
    <row r="507" spans="1:9">
      <c r="A507" s="28" t="s">
        <v>76</v>
      </c>
      <c r="B507" s="28"/>
      <c r="C507" s="28"/>
      <c r="D507" s="28"/>
      <c r="E507" s="28"/>
      <c r="F507" s="11">
        <v>26288200.82</v>
      </c>
      <c r="G507" s="11">
        <v>1511600</v>
      </c>
      <c r="H507" s="11">
        <v>1233780.1599999999</v>
      </c>
      <c r="I507" s="10">
        <f t="shared" si="7"/>
        <v>81.620809738025926</v>
      </c>
    </row>
    <row r="508" spans="1:9">
      <c r="A508" s="24" t="s">
        <v>39</v>
      </c>
      <c r="B508" s="24"/>
      <c r="C508" s="24"/>
      <c r="D508" s="24"/>
      <c r="E508" s="24"/>
      <c r="F508" s="9">
        <f>4426151190.32-34543961</f>
        <v>4391607229.3199997</v>
      </c>
      <c r="G508" s="9">
        <f>2081531629.29-7597790</f>
        <v>2073933839.29</v>
      </c>
      <c r="H508" s="9">
        <f>1813314938.07-6305467</f>
        <v>1807009471.0699999</v>
      </c>
      <c r="I508" s="10">
        <f t="shared" si="7"/>
        <v>87.129562035046391</v>
      </c>
    </row>
    <row r="509" spans="1:9">
      <c r="A509" s="23" t="s">
        <v>41</v>
      </c>
      <c r="B509" s="23"/>
      <c r="C509" s="23"/>
      <c r="D509" s="23"/>
      <c r="E509" s="23"/>
      <c r="F509" s="11">
        <v>3663892533.7600002</v>
      </c>
      <c r="G509" s="11">
        <v>1894140781.29</v>
      </c>
      <c r="H509" s="11">
        <v>1751680748.1100001</v>
      </c>
      <c r="I509" s="15">
        <f>SUM(H509)/G509*100</f>
        <v>92.478909984558925</v>
      </c>
    </row>
    <row r="510" spans="1:9">
      <c r="A510" s="26" t="s">
        <v>42</v>
      </c>
      <c r="B510" s="26"/>
      <c r="C510" s="26"/>
      <c r="D510" s="26"/>
      <c r="E510" s="26"/>
      <c r="F510" s="11">
        <v>2290873350.96</v>
      </c>
      <c r="G510" s="11">
        <v>1222158273</v>
      </c>
      <c r="H510" s="11">
        <v>1204939385.6600001</v>
      </c>
      <c r="I510" s="15">
        <f t="shared" ref="I510:I556" si="8">SUM(H510)/G510*100</f>
        <v>98.591108228745767</v>
      </c>
    </row>
    <row r="511" spans="1:9">
      <c r="A511" s="22" t="s">
        <v>43</v>
      </c>
      <c r="B511" s="22"/>
      <c r="C511" s="22"/>
      <c r="D511" s="22"/>
      <c r="E511" s="22"/>
      <c r="F511" s="11">
        <v>1875413500</v>
      </c>
      <c r="G511" s="11">
        <v>1000650028</v>
      </c>
      <c r="H511" s="11">
        <v>986311699.05999994</v>
      </c>
      <c r="I511" s="15">
        <f t="shared" si="8"/>
        <v>98.567098532075377</v>
      </c>
    </row>
    <row r="512" spans="1:9">
      <c r="A512" s="25" t="s">
        <v>44</v>
      </c>
      <c r="B512" s="25"/>
      <c r="C512" s="25"/>
      <c r="D512" s="25"/>
      <c r="E512" s="25"/>
      <c r="F512" s="11">
        <v>1875413500</v>
      </c>
      <c r="G512" s="11">
        <v>1000650028</v>
      </c>
      <c r="H512" s="11">
        <v>986311699.05999994</v>
      </c>
      <c r="I512" s="15">
        <f t="shared" si="8"/>
        <v>98.567098532075377</v>
      </c>
    </row>
    <row r="513" spans="1:9">
      <c r="A513" s="22" t="s">
        <v>45</v>
      </c>
      <c r="B513" s="22"/>
      <c r="C513" s="22"/>
      <c r="D513" s="22"/>
      <c r="E513" s="22"/>
      <c r="F513" s="11">
        <v>415459850.95999998</v>
      </c>
      <c r="G513" s="11">
        <v>221508245</v>
      </c>
      <c r="H513" s="11">
        <v>218627686.59999999</v>
      </c>
      <c r="I513" s="15">
        <f t="shared" si="8"/>
        <v>98.699570573546822</v>
      </c>
    </row>
    <row r="514" spans="1:9">
      <c r="A514" s="26" t="s">
        <v>46</v>
      </c>
      <c r="B514" s="26"/>
      <c r="C514" s="26"/>
      <c r="D514" s="26"/>
      <c r="E514" s="26"/>
      <c r="F514" s="11">
        <v>911465937.79999995</v>
      </c>
      <c r="G514" s="11">
        <v>441880363.31</v>
      </c>
      <c r="H514" s="11">
        <v>349134235.94</v>
      </c>
      <c r="I514" s="15">
        <f t="shared" si="8"/>
        <v>79.011032154661692</v>
      </c>
    </row>
    <row r="515" spans="1:9">
      <c r="A515" s="22" t="s">
        <v>47</v>
      </c>
      <c r="B515" s="22"/>
      <c r="C515" s="22"/>
      <c r="D515" s="22"/>
      <c r="E515" s="22"/>
      <c r="F515" s="11">
        <v>41884691.399999999</v>
      </c>
      <c r="G515" s="11">
        <v>18897155</v>
      </c>
      <c r="H515" s="11">
        <v>9725949.6300000008</v>
      </c>
      <c r="I515" s="15">
        <f t="shared" si="8"/>
        <v>51.467798353773361</v>
      </c>
    </row>
    <row r="516" spans="1:9">
      <c r="A516" s="22" t="s">
        <v>71</v>
      </c>
      <c r="B516" s="22"/>
      <c r="C516" s="22"/>
      <c r="D516" s="22"/>
      <c r="E516" s="22"/>
      <c r="F516" s="11">
        <v>588229</v>
      </c>
      <c r="G516" s="11">
        <v>400648</v>
      </c>
      <c r="H516" s="11">
        <v>129256.66</v>
      </c>
      <c r="I516" s="15">
        <f t="shared" si="8"/>
        <v>32.261900720832251</v>
      </c>
    </row>
    <row r="517" spans="1:9">
      <c r="A517" s="22" t="s">
        <v>72</v>
      </c>
      <c r="B517" s="22"/>
      <c r="C517" s="22"/>
      <c r="D517" s="22"/>
      <c r="E517" s="22"/>
      <c r="F517" s="11">
        <v>89042362</v>
      </c>
      <c r="G517" s="11">
        <v>26465958</v>
      </c>
      <c r="H517" s="11">
        <v>23468992.809999999</v>
      </c>
      <c r="I517" s="15">
        <f t="shared" si="8"/>
        <v>88.676150736731302</v>
      </c>
    </row>
    <row r="518" spans="1:9">
      <c r="A518" s="22" t="s">
        <v>48</v>
      </c>
      <c r="B518" s="22"/>
      <c r="C518" s="22"/>
      <c r="D518" s="22"/>
      <c r="E518" s="22"/>
      <c r="F518" s="11">
        <v>571089642.39999998</v>
      </c>
      <c r="G518" s="11">
        <v>257854840.31</v>
      </c>
      <c r="H518" s="11">
        <v>199701689.06</v>
      </c>
      <c r="I518" s="15">
        <f t="shared" si="8"/>
        <v>77.44732998609345</v>
      </c>
    </row>
    <row r="519" spans="1:9">
      <c r="A519" s="22" t="s">
        <v>49</v>
      </c>
      <c r="B519" s="22"/>
      <c r="C519" s="22"/>
      <c r="D519" s="22"/>
      <c r="E519" s="22"/>
      <c r="F519" s="11">
        <v>3202909</v>
      </c>
      <c r="G519" s="11">
        <v>1595784</v>
      </c>
      <c r="H519" s="11">
        <v>1268311.1000000001</v>
      </c>
      <c r="I519" s="15">
        <f t="shared" si="8"/>
        <v>79.478870573962396</v>
      </c>
    </row>
    <row r="520" spans="1:9">
      <c r="A520" s="22" t="s">
        <v>50</v>
      </c>
      <c r="B520" s="22"/>
      <c r="C520" s="22"/>
      <c r="D520" s="22"/>
      <c r="E520" s="22"/>
      <c r="F520" s="11">
        <v>155240636</v>
      </c>
      <c r="G520" s="11">
        <v>107868079</v>
      </c>
      <c r="H520" s="11">
        <v>93949368.25</v>
      </c>
      <c r="I520" s="15">
        <f t="shared" si="8"/>
        <v>87.096543408360873</v>
      </c>
    </row>
    <row r="521" spans="1:9">
      <c r="A521" s="25" t="s">
        <v>51</v>
      </c>
      <c r="B521" s="25"/>
      <c r="C521" s="25"/>
      <c r="D521" s="25"/>
      <c r="E521" s="25"/>
      <c r="F521" s="11">
        <v>70698054</v>
      </c>
      <c r="G521" s="11">
        <v>53053653</v>
      </c>
      <c r="H521" s="11">
        <v>51155979.420000002</v>
      </c>
      <c r="I521" s="15">
        <f t="shared" si="8"/>
        <v>96.423104776592865</v>
      </c>
    </row>
    <row r="522" spans="1:9">
      <c r="A522" s="25" t="s">
        <v>52</v>
      </c>
      <c r="B522" s="25"/>
      <c r="C522" s="25"/>
      <c r="D522" s="25"/>
      <c r="E522" s="25"/>
      <c r="F522" s="11">
        <v>6996792</v>
      </c>
      <c r="G522" s="11">
        <v>3772914</v>
      </c>
      <c r="H522" s="11">
        <v>3412976.27</v>
      </c>
      <c r="I522" s="15">
        <f t="shared" si="8"/>
        <v>90.459954030227024</v>
      </c>
    </row>
    <row r="523" spans="1:9">
      <c r="A523" s="25" t="s">
        <v>53</v>
      </c>
      <c r="B523" s="25"/>
      <c r="C523" s="25"/>
      <c r="D523" s="25"/>
      <c r="E523" s="25"/>
      <c r="F523" s="11">
        <v>57232233</v>
      </c>
      <c r="G523" s="11">
        <v>37972944</v>
      </c>
      <c r="H523" s="11">
        <v>29847088.120000001</v>
      </c>
      <c r="I523" s="15">
        <f t="shared" si="8"/>
        <v>78.600932600853909</v>
      </c>
    </row>
    <row r="524" spans="1:9">
      <c r="A524" s="25" t="s">
        <v>54</v>
      </c>
      <c r="B524" s="25"/>
      <c r="C524" s="25"/>
      <c r="D524" s="25"/>
      <c r="E524" s="25"/>
      <c r="F524" s="11">
        <v>9965387</v>
      </c>
      <c r="G524" s="11">
        <v>6561203</v>
      </c>
      <c r="H524" s="11">
        <v>5454033.1600000001</v>
      </c>
      <c r="I524" s="15">
        <f t="shared" si="8"/>
        <v>83.125505490380348</v>
      </c>
    </row>
    <row r="525" spans="1:9">
      <c r="A525" s="25" t="s">
        <v>55</v>
      </c>
      <c r="B525" s="25"/>
      <c r="C525" s="25"/>
      <c r="D525" s="25"/>
      <c r="E525" s="25"/>
      <c r="F525" s="11">
        <v>6696425</v>
      </c>
      <c r="G525" s="11">
        <v>3617674</v>
      </c>
      <c r="H525" s="11">
        <v>1601921.84</v>
      </c>
      <c r="I525" s="15">
        <f t="shared" si="8"/>
        <v>44.280436545692069</v>
      </c>
    </row>
    <row r="526" spans="1:9">
      <c r="A526" s="25" t="s">
        <v>73</v>
      </c>
      <c r="B526" s="25"/>
      <c r="C526" s="25"/>
      <c r="D526" s="25"/>
      <c r="E526" s="25"/>
      <c r="F526" s="11">
        <v>3651745</v>
      </c>
      <c r="G526" s="11">
        <v>2889691</v>
      </c>
      <c r="H526" s="11">
        <v>2477369.44</v>
      </c>
      <c r="I526" s="15">
        <f t="shared" si="8"/>
        <v>85.731292376935798</v>
      </c>
    </row>
    <row r="527" spans="1:9">
      <c r="A527" s="22" t="s">
        <v>56</v>
      </c>
      <c r="B527" s="22"/>
      <c r="C527" s="22"/>
      <c r="D527" s="22"/>
      <c r="E527" s="22"/>
      <c r="F527" s="11">
        <v>50417468</v>
      </c>
      <c r="G527" s="11">
        <v>28797899</v>
      </c>
      <c r="H527" s="11">
        <v>20890668.43</v>
      </c>
      <c r="I527" s="15">
        <f t="shared" si="8"/>
        <v>72.542335223830051</v>
      </c>
    </row>
    <row r="528" spans="1:9">
      <c r="A528" s="25" t="s">
        <v>78</v>
      </c>
      <c r="B528" s="25"/>
      <c r="C528" s="25"/>
      <c r="D528" s="25"/>
      <c r="E528" s="25"/>
      <c r="F528" s="11">
        <v>3919485</v>
      </c>
      <c r="G528" s="11">
        <v>774790</v>
      </c>
      <c r="H528" s="11">
        <v>119999</v>
      </c>
      <c r="I528" s="15">
        <f t="shared" si="8"/>
        <v>15.487938667251772</v>
      </c>
    </row>
    <row r="529" spans="1:9">
      <c r="A529" s="25" t="s">
        <v>57</v>
      </c>
      <c r="B529" s="25"/>
      <c r="C529" s="25"/>
      <c r="D529" s="25"/>
      <c r="E529" s="25"/>
      <c r="F529" s="11">
        <v>46497983</v>
      </c>
      <c r="G529" s="11">
        <v>28023109</v>
      </c>
      <c r="H529" s="11">
        <v>20770669.43</v>
      </c>
      <c r="I529" s="15">
        <f t="shared" si="8"/>
        <v>74.119789599362434</v>
      </c>
    </row>
    <row r="530" spans="1:9">
      <c r="A530" s="26" t="s">
        <v>83</v>
      </c>
      <c r="B530" s="26"/>
      <c r="C530" s="26"/>
      <c r="D530" s="26"/>
      <c r="E530" s="26"/>
      <c r="F530" s="11">
        <v>4678450</v>
      </c>
      <c r="G530" s="11">
        <v>847560</v>
      </c>
      <c r="H530" s="13"/>
      <c r="I530" s="15">
        <f t="shared" si="8"/>
        <v>0</v>
      </c>
    </row>
    <row r="531" spans="1:9">
      <c r="A531" s="22" t="s">
        <v>84</v>
      </c>
      <c r="B531" s="22"/>
      <c r="C531" s="22"/>
      <c r="D531" s="22"/>
      <c r="E531" s="22"/>
      <c r="F531" s="11">
        <v>3124590</v>
      </c>
      <c r="G531" s="11">
        <v>249515</v>
      </c>
      <c r="H531" s="13"/>
      <c r="I531" s="15">
        <f t="shared" si="8"/>
        <v>0</v>
      </c>
    </row>
    <row r="532" spans="1:9">
      <c r="A532" s="22" t="s">
        <v>85</v>
      </c>
      <c r="B532" s="22"/>
      <c r="C532" s="22"/>
      <c r="D532" s="22"/>
      <c r="E532" s="22"/>
      <c r="F532" s="11">
        <v>1553860</v>
      </c>
      <c r="G532" s="11">
        <v>598045</v>
      </c>
      <c r="H532" s="13"/>
      <c r="I532" s="15">
        <f t="shared" si="8"/>
        <v>0</v>
      </c>
    </row>
    <row r="533" spans="1:9">
      <c r="A533" s="26" t="s">
        <v>58</v>
      </c>
      <c r="B533" s="26"/>
      <c r="C533" s="26"/>
      <c r="D533" s="26"/>
      <c r="E533" s="26"/>
      <c r="F533" s="11">
        <v>340146903</v>
      </c>
      <c r="G533" s="11">
        <v>176388056</v>
      </c>
      <c r="H533" s="11">
        <v>152422243.86000001</v>
      </c>
      <c r="I533" s="15">
        <f t="shared" si="8"/>
        <v>86.413018725032046</v>
      </c>
    </row>
    <row r="534" spans="1:9">
      <c r="A534" s="22" t="s">
        <v>59</v>
      </c>
      <c r="B534" s="22"/>
      <c r="C534" s="22"/>
      <c r="D534" s="22"/>
      <c r="E534" s="22"/>
      <c r="F534" s="11">
        <v>231901803</v>
      </c>
      <c r="G534" s="11">
        <v>122265656</v>
      </c>
      <c r="H534" s="11">
        <v>98299843.859999999</v>
      </c>
      <c r="I534" s="15">
        <f t="shared" si="8"/>
        <v>80.398573954406288</v>
      </c>
    </row>
    <row r="535" spans="1:9">
      <c r="A535" s="22" t="s">
        <v>86</v>
      </c>
      <c r="B535" s="22"/>
      <c r="C535" s="22"/>
      <c r="D535" s="22"/>
      <c r="E535" s="22"/>
      <c r="F535" s="11">
        <v>108245100</v>
      </c>
      <c r="G535" s="11">
        <v>54122400</v>
      </c>
      <c r="H535" s="11">
        <v>54122400</v>
      </c>
      <c r="I535" s="15">
        <f t="shared" si="8"/>
        <v>100</v>
      </c>
    </row>
    <row r="536" spans="1:9">
      <c r="A536" s="26" t="s">
        <v>60</v>
      </c>
      <c r="B536" s="26"/>
      <c r="C536" s="26"/>
      <c r="D536" s="26"/>
      <c r="E536" s="26"/>
      <c r="F536" s="11">
        <v>112170797</v>
      </c>
      <c r="G536" s="11">
        <v>51321833.979999997</v>
      </c>
      <c r="H536" s="11">
        <v>43936321.890000001</v>
      </c>
      <c r="I536" s="15">
        <f t="shared" si="8"/>
        <v>85.609415102199748</v>
      </c>
    </row>
    <row r="537" spans="1:9">
      <c r="A537" s="22" t="s">
        <v>74</v>
      </c>
      <c r="B537" s="22"/>
      <c r="C537" s="22"/>
      <c r="D537" s="22"/>
      <c r="E537" s="22"/>
      <c r="F537" s="11">
        <v>25275991</v>
      </c>
      <c r="G537" s="11">
        <v>13162399</v>
      </c>
      <c r="H537" s="11">
        <v>13019949.390000001</v>
      </c>
      <c r="I537" s="15">
        <f t="shared" si="8"/>
        <v>98.917753442970394</v>
      </c>
    </row>
    <row r="538" spans="1:9">
      <c r="A538" s="22" t="s">
        <v>61</v>
      </c>
      <c r="B538" s="22"/>
      <c r="C538" s="22"/>
      <c r="D538" s="22"/>
      <c r="E538" s="22"/>
      <c r="F538" s="11">
        <v>86894806</v>
      </c>
      <c r="G538" s="11">
        <v>38159434.979999997</v>
      </c>
      <c r="H538" s="11">
        <v>30916372.5</v>
      </c>
      <c r="I538" s="15">
        <f t="shared" si="8"/>
        <v>81.018947256959635</v>
      </c>
    </row>
    <row r="539" spans="1:9">
      <c r="A539" s="26" t="s">
        <v>62</v>
      </c>
      <c r="B539" s="26"/>
      <c r="C539" s="26"/>
      <c r="D539" s="26"/>
      <c r="E539" s="26"/>
      <c r="F539" s="11">
        <v>4557095</v>
      </c>
      <c r="G539" s="11">
        <v>1544695</v>
      </c>
      <c r="H539" s="11">
        <v>1248560.76</v>
      </c>
      <c r="I539" s="15">
        <f t="shared" si="8"/>
        <v>80.828950699005304</v>
      </c>
    </row>
    <row r="540" spans="1:9">
      <c r="A540" s="23" t="s">
        <v>63</v>
      </c>
      <c r="B540" s="23"/>
      <c r="C540" s="23"/>
      <c r="D540" s="23"/>
      <c r="E540" s="23"/>
      <c r="F540" s="11">
        <v>713214695.55999994</v>
      </c>
      <c r="G540" s="11">
        <v>174793058</v>
      </c>
      <c r="H540" s="11">
        <v>55328722.960000001</v>
      </c>
      <c r="I540" s="15">
        <f t="shared" si="8"/>
        <v>31.653844605201652</v>
      </c>
    </row>
    <row r="541" spans="1:9">
      <c r="A541" s="26" t="s">
        <v>64</v>
      </c>
      <c r="B541" s="26"/>
      <c r="C541" s="26"/>
      <c r="D541" s="26"/>
      <c r="E541" s="26"/>
      <c r="F541" s="11">
        <v>641643912.79999995</v>
      </c>
      <c r="G541" s="11">
        <v>147020798</v>
      </c>
      <c r="H541" s="11">
        <v>34103085.979999997</v>
      </c>
      <c r="I541" s="15">
        <f t="shared" si="8"/>
        <v>23.196096364542925</v>
      </c>
    </row>
    <row r="542" spans="1:9">
      <c r="A542" s="22" t="s">
        <v>65</v>
      </c>
      <c r="B542" s="22"/>
      <c r="C542" s="22"/>
      <c r="D542" s="22"/>
      <c r="E542" s="22"/>
      <c r="F542" s="11">
        <v>164475834</v>
      </c>
      <c r="G542" s="11">
        <v>21542784</v>
      </c>
      <c r="H542" s="11">
        <v>1258708.6299999999</v>
      </c>
      <c r="I542" s="15">
        <f t="shared" si="8"/>
        <v>5.8428317807020669</v>
      </c>
    </row>
    <row r="543" spans="1:9">
      <c r="A543" s="22" t="s">
        <v>66</v>
      </c>
      <c r="B543" s="22"/>
      <c r="C543" s="22"/>
      <c r="D543" s="22"/>
      <c r="E543" s="22"/>
      <c r="F543" s="11">
        <v>43401406</v>
      </c>
      <c r="G543" s="11">
        <v>16180000</v>
      </c>
      <c r="H543" s="11">
        <v>8244877.2800000003</v>
      </c>
      <c r="I543" s="15">
        <f t="shared" si="8"/>
        <v>50.957214338689738</v>
      </c>
    </row>
    <row r="544" spans="1:9">
      <c r="A544" s="25" t="s">
        <v>67</v>
      </c>
      <c r="B544" s="25"/>
      <c r="C544" s="25"/>
      <c r="D544" s="25"/>
      <c r="E544" s="25"/>
      <c r="F544" s="11">
        <v>1108800</v>
      </c>
      <c r="G544" s="13"/>
      <c r="H544" s="13"/>
      <c r="I544" s="15"/>
    </row>
    <row r="545" spans="1:9">
      <c r="A545" s="25" t="s">
        <v>79</v>
      </c>
      <c r="B545" s="25"/>
      <c r="C545" s="25"/>
      <c r="D545" s="25"/>
      <c r="E545" s="25"/>
      <c r="F545" s="11">
        <v>42292606</v>
      </c>
      <c r="G545" s="11">
        <v>16180000</v>
      </c>
      <c r="H545" s="11">
        <v>8244877.2800000003</v>
      </c>
      <c r="I545" s="15">
        <f t="shared" si="8"/>
        <v>50.957214338689738</v>
      </c>
    </row>
    <row r="546" spans="1:9">
      <c r="A546" s="22" t="s">
        <v>75</v>
      </c>
      <c r="B546" s="22"/>
      <c r="C546" s="22"/>
      <c r="D546" s="22"/>
      <c r="E546" s="22"/>
      <c r="F546" s="11">
        <v>332341878.81999999</v>
      </c>
      <c r="G546" s="11">
        <v>68799403</v>
      </c>
      <c r="H546" s="11">
        <v>21257132.739999998</v>
      </c>
      <c r="I546" s="15">
        <f t="shared" si="8"/>
        <v>30.897263367241717</v>
      </c>
    </row>
    <row r="547" spans="1:9">
      <c r="A547" s="25" t="s">
        <v>80</v>
      </c>
      <c r="B547" s="25"/>
      <c r="C547" s="25"/>
      <c r="D547" s="25"/>
      <c r="E547" s="25"/>
      <c r="F547" s="11">
        <v>70285593</v>
      </c>
      <c r="G547" s="11">
        <v>15981516</v>
      </c>
      <c r="H547" s="11">
        <v>5414797.5</v>
      </c>
      <c r="I547" s="15">
        <f t="shared" si="8"/>
        <v>33.881626123579267</v>
      </c>
    </row>
    <row r="548" spans="1:9">
      <c r="A548" s="25" t="s">
        <v>76</v>
      </c>
      <c r="B548" s="25"/>
      <c r="C548" s="25"/>
      <c r="D548" s="25"/>
      <c r="E548" s="25"/>
      <c r="F548" s="11">
        <v>262056285.81999999</v>
      </c>
      <c r="G548" s="11">
        <v>52817887</v>
      </c>
      <c r="H548" s="11">
        <v>15842335.24</v>
      </c>
      <c r="I548" s="15">
        <f t="shared" si="8"/>
        <v>29.994261678813466</v>
      </c>
    </row>
    <row r="549" spans="1:9">
      <c r="A549" s="22" t="s">
        <v>81</v>
      </c>
      <c r="B549" s="22"/>
      <c r="C549" s="22"/>
      <c r="D549" s="22"/>
      <c r="E549" s="22"/>
      <c r="F549" s="11">
        <v>101424793.98</v>
      </c>
      <c r="G549" s="11">
        <v>40498611</v>
      </c>
      <c r="H549" s="11">
        <v>3342367.33</v>
      </c>
      <c r="I549" s="15">
        <f t="shared" si="8"/>
        <v>8.253041888276119</v>
      </c>
    </row>
    <row r="550" spans="1:9">
      <c r="A550" s="25" t="s">
        <v>82</v>
      </c>
      <c r="B550" s="25"/>
      <c r="C550" s="25"/>
      <c r="D550" s="25"/>
      <c r="E550" s="25"/>
      <c r="F550" s="11">
        <v>101424793.98</v>
      </c>
      <c r="G550" s="11">
        <v>40498611</v>
      </c>
      <c r="H550" s="11">
        <v>3342367.33</v>
      </c>
      <c r="I550" s="15">
        <f t="shared" si="8"/>
        <v>8.253041888276119</v>
      </c>
    </row>
    <row r="551" spans="1:9">
      <c r="A551" s="26" t="s">
        <v>68</v>
      </c>
      <c r="B551" s="26"/>
      <c r="C551" s="26"/>
      <c r="D551" s="26"/>
      <c r="E551" s="26"/>
      <c r="F551" s="11">
        <v>71570782.760000005</v>
      </c>
      <c r="G551" s="11">
        <v>27772260</v>
      </c>
      <c r="H551" s="11">
        <v>21225636.98</v>
      </c>
      <c r="I551" s="15">
        <f t="shared" si="8"/>
        <v>76.427474681570757</v>
      </c>
    </row>
    <row r="552" spans="1:9">
      <c r="A552" s="22" t="s">
        <v>69</v>
      </c>
      <c r="B552" s="22"/>
      <c r="C552" s="22"/>
      <c r="D552" s="22"/>
      <c r="E552" s="22"/>
      <c r="F552" s="11">
        <v>59556012.759999998</v>
      </c>
      <c r="G552" s="11">
        <v>27432260</v>
      </c>
      <c r="H552" s="11">
        <v>21138019</v>
      </c>
      <c r="I552" s="15">
        <f t="shared" si="8"/>
        <v>77.055331934007626</v>
      </c>
    </row>
    <row r="553" spans="1:9">
      <c r="A553" s="22" t="s">
        <v>70</v>
      </c>
      <c r="B553" s="22"/>
      <c r="C553" s="22"/>
      <c r="D553" s="22"/>
      <c r="E553" s="22"/>
      <c r="F553" s="11">
        <v>10350000</v>
      </c>
      <c r="G553" s="13"/>
      <c r="H553" s="13"/>
      <c r="I553" s="15"/>
    </row>
    <row r="554" spans="1:9">
      <c r="A554" s="22" t="s">
        <v>77</v>
      </c>
      <c r="B554" s="22"/>
      <c r="C554" s="22"/>
      <c r="D554" s="22"/>
      <c r="E554" s="22"/>
      <c r="F554" s="11">
        <v>1664770</v>
      </c>
      <c r="G554" s="11">
        <v>340000</v>
      </c>
      <c r="H554" s="11">
        <v>87617.98</v>
      </c>
      <c r="I554" s="15">
        <f t="shared" si="8"/>
        <v>25.769994117647059</v>
      </c>
    </row>
    <row r="555" spans="1:9">
      <c r="A555" s="23" t="s">
        <v>87</v>
      </c>
      <c r="B555" s="23"/>
      <c r="C555" s="23"/>
      <c r="D555" s="23"/>
      <c r="E555" s="23"/>
      <c r="F555" s="11">
        <v>14500000</v>
      </c>
      <c r="G555" s="11">
        <v>5000000</v>
      </c>
      <c r="H555" s="13"/>
      <c r="I555" s="15">
        <f t="shared" si="8"/>
        <v>0</v>
      </c>
    </row>
    <row r="556" spans="1:9">
      <c r="A556" s="24" t="s">
        <v>39</v>
      </c>
      <c r="B556" s="24"/>
      <c r="C556" s="24"/>
      <c r="D556" s="24"/>
      <c r="E556" s="24"/>
      <c r="F556" s="9">
        <f>4426151190.32-34543961</f>
        <v>4391607229.3199997</v>
      </c>
      <c r="G556" s="9">
        <f>2081531629.29-7597790</f>
        <v>2073933839.29</v>
      </c>
      <c r="H556" s="9">
        <f>1813314938.07-6305467</f>
        <v>1807009471.0699999</v>
      </c>
      <c r="I556" s="15">
        <f t="shared" si="8"/>
        <v>87.129562035046391</v>
      </c>
    </row>
  </sheetData>
  <mergeCells count="557">
    <mergeCell ref="A2:I2"/>
    <mergeCell ref="A5:E5"/>
    <mergeCell ref="F5:F6"/>
    <mergeCell ref="G5:G6"/>
    <mergeCell ref="H5:H6"/>
    <mergeCell ref="I5:I6"/>
    <mergeCell ref="A6:E6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121:E121"/>
    <mergeCell ref="A122:E122"/>
    <mergeCell ref="A123:E123"/>
    <mergeCell ref="A124:E124"/>
    <mergeCell ref="A125:E125"/>
    <mergeCell ref="A126:E126"/>
    <mergeCell ref="A115:E115"/>
    <mergeCell ref="A116:E116"/>
    <mergeCell ref="A117:E117"/>
    <mergeCell ref="A118:E118"/>
    <mergeCell ref="A119:E119"/>
    <mergeCell ref="A120:E120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30:E130"/>
    <mergeCell ref="A131:E131"/>
    <mergeCell ref="A132:E132"/>
    <mergeCell ref="A145:E145"/>
    <mergeCell ref="A146:E146"/>
    <mergeCell ref="A147:E147"/>
    <mergeCell ref="A148:E148"/>
    <mergeCell ref="A149:E149"/>
    <mergeCell ref="A150:E150"/>
    <mergeCell ref="A139:E139"/>
    <mergeCell ref="A140:E140"/>
    <mergeCell ref="A141:E141"/>
    <mergeCell ref="A142:E142"/>
    <mergeCell ref="A143:E143"/>
    <mergeCell ref="A144:E144"/>
    <mergeCell ref="A157:E157"/>
    <mergeCell ref="A158:E158"/>
    <mergeCell ref="A159:E159"/>
    <mergeCell ref="A160:E160"/>
    <mergeCell ref="A161:E161"/>
    <mergeCell ref="A162:E162"/>
    <mergeCell ref="A151:E151"/>
    <mergeCell ref="A152:E152"/>
    <mergeCell ref="A153:E153"/>
    <mergeCell ref="A154:E154"/>
    <mergeCell ref="A155:E155"/>
    <mergeCell ref="A156:E156"/>
    <mergeCell ref="A169:E169"/>
    <mergeCell ref="A170:E170"/>
    <mergeCell ref="A171:E171"/>
    <mergeCell ref="A172:E172"/>
    <mergeCell ref="A173:E173"/>
    <mergeCell ref="A174:E174"/>
    <mergeCell ref="A163:E163"/>
    <mergeCell ref="A164:E164"/>
    <mergeCell ref="A165:E165"/>
    <mergeCell ref="A166:E166"/>
    <mergeCell ref="A167:E167"/>
    <mergeCell ref="A168:E168"/>
    <mergeCell ref="A181:E181"/>
    <mergeCell ref="A182:E182"/>
    <mergeCell ref="A183:E183"/>
    <mergeCell ref="A184:E184"/>
    <mergeCell ref="A185:E185"/>
    <mergeCell ref="A186:E186"/>
    <mergeCell ref="A175:E175"/>
    <mergeCell ref="A176:E176"/>
    <mergeCell ref="A177:E177"/>
    <mergeCell ref="A178:E178"/>
    <mergeCell ref="A179:E179"/>
    <mergeCell ref="A180:E180"/>
    <mergeCell ref="A193:E193"/>
    <mergeCell ref="A194:E194"/>
    <mergeCell ref="A195:E195"/>
    <mergeCell ref="A196:E196"/>
    <mergeCell ref="A197:E197"/>
    <mergeCell ref="A198:E198"/>
    <mergeCell ref="A187:E187"/>
    <mergeCell ref="A188:E188"/>
    <mergeCell ref="A189:E189"/>
    <mergeCell ref="A190:E190"/>
    <mergeCell ref="A191:E191"/>
    <mergeCell ref="A192:E192"/>
    <mergeCell ref="A205:E205"/>
    <mergeCell ref="A206:E206"/>
    <mergeCell ref="A207:E207"/>
    <mergeCell ref="A208:E208"/>
    <mergeCell ref="A209:E209"/>
    <mergeCell ref="A210:E210"/>
    <mergeCell ref="A199:E199"/>
    <mergeCell ref="A200:E200"/>
    <mergeCell ref="A201:E201"/>
    <mergeCell ref="A202:E202"/>
    <mergeCell ref="A203:E203"/>
    <mergeCell ref="A204:E204"/>
    <mergeCell ref="A217:E217"/>
    <mergeCell ref="A218:E218"/>
    <mergeCell ref="A219:E219"/>
    <mergeCell ref="A220:E220"/>
    <mergeCell ref="A221:E221"/>
    <mergeCell ref="A222:E222"/>
    <mergeCell ref="A211:E211"/>
    <mergeCell ref="A212:E212"/>
    <mergeCell ref="A213:E213"/>
    <mergeCell ref="A214:E214"/>
    <mergeCell ref="A215:E215"/>
    <mergeCell ref="A216:E216"/>
    <mergeCell ref="A229:E229"/>
    <mergeCell ref="A230:E230"/>
    <mergeCell ref="A231:E231"/>
    <mergeCell ref="A232:E232"/>
    <mergeCell ref="A233:E233"/>
    <mergeCell ref="A234:E234"/>
    <mergeCell ref="A223:E223"/>
    <mergeCell ref="A224:E224"/>
    <mergeCell ref="A225:E225"/>
    <mergeCell ref="A226:E226"/>
    <mergeCell ref="A227:E227"/>
    <mergeCell ref="A228:E228"/>
    <mergeCell ref="A241:E241"/>
    <mergeCell ref="A242:E242"/>
    <mergeCell ref="A243:E243"/>
    <mergeCell ref="A244:E244"/>
    <mergeCell ref="A245:E245"/>
    <mergeCell ref="A246:E246"/>
    <mergeCell ref="A235:E235"/>
    <mergeCell ref="A236:E236"/>
    <mergeCell ref="A237:E237"/>
    <mergeCell ref="A238:E238"/>
    <mergeCell ref="A239:E239"/>
    <mergeCell ref="A240:E240"/>
    <mergeCell ref="A253:E253"/>
    <mergeCell ref="A254:E254"/>
    <mergeCell ref="A255:E255"/>
    <mergeCell ref="A256:E256"/>
    <mergeCell ref="A257:E257"/>
    <mergeCell ref="A258:E258"/>
    <mergeCell ref="A247:E247"/>
    <mergeCell ref="A248:E248"/>
    <mergeCell ref="A249:E249"/>
    <mergeCell ref="A250:E250"/>
    <mergeCell ref="A251:E251"/>
    <mergeCell ref="A252:E252"/>
    <mergeCell ref="A265:E265"/>
    <mergeCell ref="A266:E266"/>
    <mergeCell ref="A267:E267"/>
    <mergeCell ref="A268:E268"/>
    <mergeCell ref="A269:E269"/>
    <mergeCell ref="A270:E270"/>
    <mergeCell ref="A259:E259"/>
    <mergeCell ref="A260:E260"/>
    <mergeCell ref="A261:E261"/>
    <mergeCell ref="A262:E262"/>
    <mergeCell ref="A263:E263"/>
    <mergeCell ref="A264:E264"/>
    <mergeCell ref="A277:E277"/>
    <mergeCell ref="A278:E278"/>
    <mergeCell ref="A279:E279"/>
    <mergeCell ref="A280:E280"/>
    <mergeCell ref="A281:E281"/>
    <mergeCell ref="A282:E282"/>
    <mergeCell ref="A271:E271"/>
    <mergeCell ref="A272:E272"/>
    <mergeCell ref="A273:E273"/>
    <mergeCell ref="A274:E274"/>
    <mergeCell ref="A275:E275"/>
    <mergeCell ref="A276:E276"/>
    <mergeCell ref="A289:E289"/>
    <mergeCell ref="A290:E290"/>
    <mergeCell ref="A291:E291"/>
    <mergeCell ref="A292:E292"/>
    <mergeCell ref="A293:E293"/>
    <mergeCell ref="A294:E294"/>
    <mergeCell ref="A283:E283"/>
    <mergeCell ref="A284:E284"/>
    <mergeCell ref="A285:E285"/>
    <mergeCell ref="A286:E286"/>
    <mergeCell ref="A287:E287"/>
    <mergeCell ref="A288:E288"/>
    <mergeCell ref="A301:E301"/>
    <mergeCell ref="A302:E302"/>
    <mergeCell ref="A303:E303"/>
    <mergeCell ref="A304:E304"/>
    <mergeCell ref="A305:E305"/>
    <mergeCell ref="A306:E306"/>
    <mergeCell ref="A295:E295"/>
    <mergeCell ref="A296:E296"/>
    <mergeCell ref="A297:E297"/>
    <mergeCell ref="A298:E298"/>
    <mergeCell ref="A299:E299"/>
    <mergeCell ref="A300:E300"/>
    <mergeCell ref="A313:E313"/>
    <mergeCell ref="A314:E314"/>
    <mergeCell ref="A315:E315"/>
    <mergeCell ref="A316:E316"/>
    <mergeCell ref="A317:E317"/>
    <mergeCell ref="A318:E318"/>
    <mergeCell ref="A307:E307"/>
    <mergeCell ref="A308:E308"/>
    <mergeCell ref="A309:E309"/>
    <mergeCell ref="A310:E310"/>
    <mergeCell ref="A311:E311"/>
    <mergeCell ref="A312:E312"/>
    <mergeCell ref="A325:E325"/>
    <mergeCell ref="A326:E326"/>
    <mergeCell ref="A327:E327"/>
    <mergeCell ref="A328:E328"/>
    <mergeCell ref="A329:E329"/>
    <mergeCell ref="A330:E330"/>
    <mergeCell ref="A319:E319"/>
    <mergeCell ref="A320:E320"/>
    <mergeCell ref="A321:E321"/>
    <mergeCell ref="A322:E322"/>
    <mergeCell ref="A323:E323"/>
    <mergeCell ref="A324:E324"/>
    <mergeCell ref="A337:E337"/>
    <mergeCell ref="A338:E338"/>
    <mergeCell ref="A339:E339"/>
    <mergeCell ref="A340:E340"/>
    <mergeCell ref="A341:E341"/>
    <mergeCell ref="A342:E342"/>
    <mergeCell ref="A331:E331"/>
    <mergeCell ref="A332:E332"/>
    <mergeCell ref="A333:E333"/>
    <mergeCell ref="A334:E334"/>
    <mergeCell ref="A335:E335"/>
    <mergeCell ref="A336:E336"/>
    <mergeCell ref="A349:E349"/>
    <mergeCell ref="A350:E350"/>
    <mergeCell ref="A351:E351"/>
    <mergeCell ref="A352:E352"/>
    <mergeCell ref="A353:E353"/>
    <mergeCell ref="A354:E354"/>
    <mergeCell ref="A343:E343"/>
    <mergeCell ref="A344:E344"/>
    <mergeCell ref="A345:E345"/>
    <mergeCell ref="A346:E346"/>
    <mergeCell ref="A347:E347"/>
    <mergeCell ref="A348:E348"/>
    <mergeCell ref="A361:E361"/>
    <mergeCell ref="A362:E362"/>
    <mergeCell ref="A363:E363"/>
    <mergeCell ref="A364:E364"/>
    <mergeCell ref="A365:E365"/>
    <mergeCell ref="A366:E366"/>
    <mergeCell ref="A355:E355"/>
    <mergeCell ref="A356:E356"/>
    <mergeCell ref="A357:E357"/>
    <mergeCell ref="A358:E358"/>
    <mergeCell ref="A359:E359"/>
    <mergeCell ref="A360:E360"/>
    <mergeCell ref="A373:E373"/>
    <mergeCell ref="A374:E374"/>
    <mergeCell ref="A375:E375"/>
    <mergeCell ref="A376:E376"/>
    <mergeCell ref="A377:E377"/>
    <mergeCell ref="A378:E378"/>
    <mergeCell ref="A367:E367"/>
    <mergeCell ref="A368:E368"/>
    <mergeCell ref="A369:E369"/>
    <mergeCell ref="A370:E370"/>
    <mergeCell ref="A371:E371"/>
    <mergeCell ref="A372:E372"/>
    <mergeCell ref="A385:E385"/>
    <mergeCell ref="A386:E386"/>
    <mergeCell ref="A387:E387"/>
    <mergeCell ref="A388:E388"/>
    <mergeCell ref="A389:E389"/>
    <mergeCell ref="A390:E390"/>
    <mergeCell ref="A379:E379"/>
    <mergeCell ref="A380:E380"/>
    <mergeCell ref="A381:E381"/>
    <mergeCell ref="A382:E382"/>
    <mergeCell ref="A383:E383"/>
    <mergeCell ref="A384:E384"/>
    <mergeCell ref="A397:E397"/>
    <mergeCell ref="A398:E398"/>
    <mergeCell ref="A399:E399"/>
    <mergeCell ref="A400:E400"/>
    <mergeCell ref="A401:E401"/>
    <mergeCell ref="A402:E402"/>
    <mergeCell ref="A391:E391"/>
    <mergeCell ref="A392:E392"/>
    <mergeCell ref="A393:E393"/>
    <mergeCell ref="A394:E394"/>
    <mergeCell ref="A395:E395"/>
    <mergeCell ref="A396:E396"/>
    <mergeCell ref="A409:E409"/>
    <mergeCell ref="A410:E410"/>
    <mergeCell ref="A411:E411"/>
    <mergeCell ref="A412:E412"/>
    <mergeCell ref="A413:E413"/>
    <mergeCell ref="A414:E414"/>
    <mergeCell ref="A403:E403"/>
    <mergeCell ref="A404:E404"/>
    <mergeCell ref="A405:E405"/>
    <mergeCell ref="A406:E406"/>
    <mergeCell ref="A407:E407"/>
    <mergeCell ref="A408:E408"/>
    <mergeCell ref="A421:E421"/>
    <mergeCell ref="A422:E422"/>
    <mergeCell ref="A423:E423"/>
    <mergeCell ref="A424:E424"/>
    <mergeCell ref="A425:E425"/>
    <mergeCell ref="A426:E426"/>
    <mergeCell ref="A415:E415"/>
    <mergeCell ref="A416:E416"/>
    <mergeCell ref="A417:E417"/>
    <mergeCell ref="A418:E418"/>
    <mergeCell ref="A419:E419"/>
    <mergeCell ref="A420:E420"/>
    <mergeCell ref="A433:E433"/>
    <mergeCell ref="A434:E434"/>
    <mergeCell ref="A435:E435"/>
    <mergeCell ref="A436:E436"/>
    <mergeCell ref="A437:E437"/>
    <mergeCell ref="A438:E438"/>
    <mergeCell ref="A427:E427"/>
    <mergeCell ref="A428:E428"/>
    <mergeCell ref="A429:E429"/>
    <mergeCell ref="A430:E430"/>
    <mergeCell ref="A431:E431"/>
    <mergeCell ref="A432:E432"/>
    <mergeCell ref="A445:E445"/>
    <mergeCell ref="A446:E446"/>
    <mergeCell ref="A447:E447"/>
    <mergeCell ref="A448:E448"/>
    <mergeCell ref="A449:E449"/>
    <mergeCell ref="A450:E450"/>
    <mergeCell ref="A439:E439"/>
    <mergeCell ref="A440:E440"/>
    <mergeCell ref="A441:E441"/>
    <mergeCell ref="A442:E442"/>
    <mergeCell ref="A443:E443"/>
    <mergeCell ref="A444:E444"/>
    <mergeCell ref="A457:E457"/>
    <mergeCell ref="A458:E458"/>
    <mergeCell ref="A459:E459"/>
    <mergeCell ref="A460:E460"/>
    <mergeCell ref="A461:E461"/>
    <mergeCell ref="A462:E462"/>
    <mergeCell ref="A451:E451"/>
    <mergeCell ref="A452:E452"/>
    <mergeCell ref="A453:E453"/>
    <mergeCell ref="A454:E454"/>
    <mergeCell ref="A455:E455"/>
    <mergeCell ref="A456:E456"/>
    <mergeCell ref="A469:E469"/>
    <mergeCell ref="A470:E470"/>
    <mergeCell ref="A471:E471"/>
    <mergeCell ref="A472:E472"/>
    <mergeCell ref="A473:E473"/>
    <mergeCell ref="A474:E474"/>
    <mergeCell ref="A463:E463"/>
    <mergeCell ref="A464:E464"/>
    <mergeCell ref="A465:E465"/>
    <mergeCell ref="A466:E466"/>
    <mergeCell ref="A467:E467"/>
    <mergeCell ref="A468:E468"/>
    <mergeCell ref="A481:E481"/>
    <mergeCell ref="A482:E482"/>
    <mergeCell ref="A483:E483"/>
    <mergeCell ref="A484:E484"/>
    <mergeCell ref="A485:E485"/>
    <mergeCell ref="A486:E486"/>
    <mergeCell ref="A475:E475"/>
    <mergeCell ref="A476:E476"/>
    <mergeCell ref="A477:E477"/>
    <mergeCell ref="A478:E478"/>
    <mergeCell ref="A479:E479"/>
    <mergeCell ref="A480:E480"/>
    <mergeCell ref="A493:E493"/>
    <mergeCell ref="A494:E494"/>
    <mergeCell ref="A495:E495"/>
    <mergeCell ref="A496:E496"/>
    <mergeCell ref="A497:E497"/>
    <mergeCell ref="A498:E498"/>
    <mergeCell ref="A487:E487"/>
    <mergeCell ref="A488:E488"/>
    <mergeCell ref="A489:E489"/>
    <mergeCell ref="A490:E490"/>
    <mergeCell ref="A491:E491"/>
    <mergeCell ref="A492:E492"/>
    <mergeCell ref="A505:E505"/>
    <mergeCell ref="A506:E506"/>
    <mergeCell ref="A507:E507"/>
    <mergeCell ref="A508:E508"/>
    <mergeCell ref="A509:E509"/>
    <mergeCell ref="A510:E510"/>
    <mergeCell ref="A499:E499"/>
    <mergeCell ref="A500:E500"/>
    <mergeCell ref="A501:E501"/>
    <mergeCell ref="A502:E502"/>
    <mergeCell ref="A503:E503"/>
    <mergeCell ref="A504:E504"/>
    <mergeCell ref="A517:E517"/>
    <mergeCell ref="A518:E518"/>
    <mergeCell ref="A519:E519"/>
    <mergeCell ref="A520:E520"/>
    <mergeCell ref="A521:E521"/>
    <mergeCell ref="A522:E522"/>
    <mergeCell ref="A511:E511"/>
    <mergeCell ref="A512:E512"/>
    <mergeCell ref="A513:E513"/>
    <mergeCell ref="A514:E514"/>
    <mergeCell ref="A515:E515"/>
    <mergeCell ref="A516:E516"/>
    <mergeCell ref="A529:E529"/>
    <mergeCell ref="A530:E530"/>
    <mergeCell ref="A531:E531"/>
    <mergeCell ref="A532:E532"/>
    <mergeCell ref="A533:E533"/>
    <mergeCell ref="A534:E534"/>
    <mergeCell ref="A523:E523"/>
    <mergeCell ref="A524:E524"/>
    <mergeCell ref="A525:E525"/>
    <mergeCell ref="A526:E526"/>
    <mergeCell ref="A527:E527"/>
    <mergeCell ref="A528:E528"/>
    <mergeCell ref="A541:E541"/>
    <mergeCell ref="A542:E542"/>
    <mergeCell ref="A543:E543"/>
    <mergeCell ref="A544:E544"/>
    <mergeCell ref="A545:E545"/>
    <mergeCell ref="A546:E546"/>
    <mergeCell ref="A535:E535"/>
    <mergeCell ref="A536:E536"/>
    <mergeCell ref="A537:E537"/>
    <mergeCell ref="A538:E538"/>
    <mergeCell ref="A539:E539"/>
    <mergeCell ref="A540:E540"/>
    <mergeCell ref="A553:E553"/>
    <mergeCell ref="A554:E554"/>
    <mergeCell ref="A555:E555"/>
    <mergeCell ref="A556:E556"/>
    <mergeCell ref="A547:E547"/>
    <mergeCell ref="A548:E548"/>
    <mergeCell ref="A549:E549"/>
    <mergeCell ref="A550:E550"/>
    <mergeCell ref="A551:E551"/>
    <mergeCell ref="A552:E55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статті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User_452d</cp:lastModifiedBy>
  <dcterms:created xsi:type="dcterms:W3CDTF">2021-07-01T11:46:58Z</dcterms:created>
  <dcterms:modified xsi:type="dcterms:W3CDTF">2021-07-07T12:17:02Z</dcterms:modified>
</cp:coreProperties>
</file>