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 activeTab="1"/>
  </bookViews>
  <sheets>
    <sheet name="галузь" sheetId="1" r:id="rId1"/>
    <sheet name="статті" sheetId="2" r:id="rId2"/>
  </sheets>
  <calcPr calcId="124519" refMode="R1C1"/>
</workbook>
</file>

<file path=xl/calcChain.xml><?xml version="1.0" encoding="utf-8"?>
<calcChain xmlns="http://schemas.openxmlformats.org/spreadsheetml/2006/main">
  <c r="G545" i="2"/>
  <c r="I545" s="1"/>
  <c r="F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G500"/>
  <c r="I500" s="1"/>
  <c r="F500"/>
  <c r="I499"/>
  <c r="I498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1"/>
  <c r="I360"/>
  <c r="I359"/>
  <c r="I358"/>
  <c r="I357"/>
  <c r="I356"/>
  <c r="I355"/>
  <c r="I354"/>
  <c r="I353"/>
  <c r="G352"/>
  <c r="I352" s="1"/>
  <c r="F352"/>
  <c r="I348"/>
  <c r="I347"/>
  <c r="I346"/>
  <c r="I345"/>
  <c r="I344"/>
  <c r="I343"/>
  <c r="I342"/>
  <c r="I341"/>
  <c r="I340"/>
  <c r="I336"/>
  <c r="I335"/>
  <c r="I334"/>
  <c r="I333"/>
  <c r="I332"/>
  <c r="I331"/>
  <c r="I330"/>
  <c r="I329"/>
  <c r="I328"/>
  <c r="I327"/>
  <c r="I326"/>
  <c r="I325"/>
  <c r="I324"/>
  <c r="I320"/>
  <c r="I319"/>
  <c r="I318"/>
  <c r="I317"/>
  <c r="I316"/>
  <c r="I315"/>
  <c r="I314"/>
  <c r="I313"/>
  <c r="I312"/>
  <c r="I311"/>
  <c r="I310"/>
  <c r="I309"/>
  <c r="I308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2"/>
  <c r="I241"/>
  <c r="I240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2"/>
  <c r="I181"/>
  <c r="I180"/>
  <c r="I179"/>
  <c r="I178"/>
  <c r="I177"/>
  <c r="I176"/>
  <c r="I175"/>
  <c r="I174"/>
  <c r="I173"/>
  <c r="I172"/>
  <c r="I171"/>
  <c r="I170"/>
  <c r="I169"/>
  <c r="I168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G5"/>
  <c r="I5" s="1"/>
  <c r="F5"/>
  <c r="G107" i="1" l="1"/>
  <c r="I107" s="1"/>
  <c r="F107"/>
  <c r="I106"/>
  <c r="I105"/>
  <c r="I104"/>
  <c r="I103"/>
  <c r="I102"/>
  <c r="I101"/>
  <c r="I100"/>
  <c r="I99"/>
  <c r="I98"/>
  <c r="I97"/>
  <c r="G96"/>
  <c r="I96" s="1"/>
  <c r="F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G61"/>
  <c r="I61" s="1"/>
  <c r="F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G11"/>
  <c r="F11"/>
  <c r="I10"/>
  <c r="I9"/>
  <c r="I8"/>
  <c r="I7"/>
  <c r="I6"/>
  <c r="I5"/>
</calcChain>
</file>

<file path=xl/sharedStrings.xml><?xml version="1.0" encoding="utf-8"?>
<sst xmlns="http://schemas.openxmlformats.org/spreadsheetml/2006/main" count="660" uniqueCount="86">
  <si>
    <t>Щотижнева інформація про використання коштів  бюджету  Миколаївської міської територіальної громади у 2021 році (за винятком надання та поверення кредитів та без видатків, що здійснюються за рахунок власних надходжень бюджетних установ ) станом на 12.04.2021</t>
  </si>
  <si>
    <t>грн</t>
  </si>
  <si>
    <t>КВК код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</si>
  <si>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</si>
  <si>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</si>
  <si>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</si>
  <si>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>Відсоток виконання до плану звітного періоду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</si>
  <si>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</si>
  <si>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</si>
  <si>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</si>
  <si>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</si>
  <si>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</si>
  <si>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</si>
  <si>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7000      Економічна діяльність</t>
  </si>
  <si>
    <t>8000      Інша діяльність</t>
  </si>
  <si>
    <t>06 Управління освіти  Миколаївської міської ради</t>
  </si>
  <si>
    <t>1000      Освіта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</si>
  <si>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</si>
  <si>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</si>
  <si>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</si>
  <si>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</si>
  <si>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</si>
  <si>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</si>
  <si>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</si>
  <si>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</si>
  <si>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</si>
  <si>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16 Департамент містобудування та архітектури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</si>
  <si>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</si>
  <si>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</si>
  <si>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</si>
  <si>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34 Департамент з надання адміністративних послуг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</si>
  <si>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</si>
  <si>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</si>
  <si>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9000      Міжбюджетні трансферти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</si>
  <si>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</si>
  <si>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</si>
  <si>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</si>
  <si>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</si>
  <si>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</si>
  <si>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</si>
  <si>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</si>
  <si>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</si>
  <si>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</si>
  <si>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</si>
  <si>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</si>
  <si>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</si>
  <si>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</si>
  <si>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</si>
  <si>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</si>
  <si>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</si>
  <si>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</si>
  <si>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</si>
  <si>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</si>
  <si>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</si>
  <si>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</si>
  <si>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</si>
  <si>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</si>
  <si>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</si>
  <si>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</si>
  <si>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</si>
  <si>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</si>
  <si>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</si>
  <si>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</si>
  <si>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</si>
  <si>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</si>
  <si>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</si>
  <si>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3200 Капітальні трансферти</t>
  </si>
  <si>
    <t>3210 Капітальні трансферти підприємствам (установам, організаціям)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</si>
  <si>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</si>
  <si>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</si>
  <si>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</si>
  <si>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</si>
  <si>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</si>
  <si>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</si>
  <si>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3240 Капітальні трансферти населенню</t>
  </si>
  <si>
    <t>2281 Дослідження і розробки, окремі заходи розвитку по реалізації державних (регіональних) програм</t>
  </si>
  <si>
    <t>3120 Капітальне будівництво (придбання)</t>
  </si>
  <si>
    <t>3122 Капітальне будівництво (придбання) інших об'єктів</t>
  </si>
  <si>
    <t>3131 Капітальний ремонт житлового фонду (приміщень)</t>
  </si>
  <si>
    <t>3140 Реконструкція та реставрація</t>
  </si>
  <si>
    <t>3142 Реконструкція та реставрація інших об'єктів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</si>
  <si>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</si>
  <si>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</si>
  <si>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</si>
  <si>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2620 Поточні трансферти органам державного управління інших рівнів</t>
  </si>
  <si>
    <t>9000 Нерозподілені видатки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</si>
</sst>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name val="Arial"/>
    </font>
    <font>
      <sz val="10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" fontId="0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right" vertical="top"/>
    </xf>
    <xf numFmtId="4" fontId="3" fillId="0" borderId="1" xfId="0" applyNumberFormat="1" applyFont="1" applyFill="1" applyBorder="1" applyAlignment="1">
      <alignment horizontal="right" vertical="top"/>
    </xf>
    <xf numFmtId="4" fontId="4" fillId="0" borderId="1" xfId="0" applyNumberFormat="1" applyFont="1" applyFill="1" applyBorder="1" applyAlignment="1">
      <alignment horizontal="right" vertical="top"/>
    </xf>
    <xf numFmtId="4" fontId="5" fillId="0" borderId="1" xfId="0" applyNumberFormat="1" applyFont="1" applyFill="1" applyBorder="1" applyAlignment="1">
      <alignment horizontal="right" vertical="top"/>
    </xf>
    <xf numFmtId="164" fontId="5" fillId="0" borderId="1" xfId="0" applyNumberFormat="1" applyFont="1" applyFill="1" applyBorder="1" applyAlignment="1">
      <alignment horizontal="right" vertical="top"/>
    </xf>
    <xf numFmtId="0" fontId="4" fillId="0" borderId="1" xfId="0" applyNumberFormat="1" applyFont="1" applyFill="1" applyBorder="1" applyAlignment="1">
      <alignment horizontal="right" vertical="top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164" fontId="0" fillId="0" borderId="1" xfId="0" applyNumberFormat="1" applyFont="1" applyFill="1" applyBorder="1" applyAlignment="1">
      <alignment horizontal="right" vertical="top"/>
    </xf>
    <xf numFmtId="2" fontId="0" fillId="0" borderId="1" xfId="0" applyNumberFormat="1" applyFont="1" applyFill="1" applyBorder="1" applyAlignment="1">
      <alignment horizontal="right" vertical="top"/>
    </xf>
    <xf numFmtId="0" fontId="5" fillId="0" borderId="1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left" vertical="top" wrapText="1" indent="2"/>
    </xf>
    <xf numFmtId="0" fontId="1" fillId="0" borderId="0" xfId="0" applyNumberFormat="1" applyFont="1" applyFill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left" vertical="top"/>
    </xf>
    <xf numFmtId="0" fontId="4" fillId="0" borderId="1" xfId="0" applyNumberFormat="1" applyFont="1" applyFill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horizontal="left" vertical="top" wrapText="1" indent="2"/>
    </xf>
    <xf numFmtId="0" fontId="0" fillId="0" borderId="1" xfId="0" applyNumberFormat="1" applyFont="1" applyFill="1" applyBorder="1" applyAlignment="1">
      <alignment horizontal="left" vertical="top" wrapText="1" indent="4"/>
    </xf>
    <xf numFmtId="0" fontId="0" fillId="0" borderId="1" xfId="0" applyNumberFormat="1" applyFont="1" applyFill="1" applyBorder="1" applyAlignment="1">
      <alignment horizontal="left" vertical="top" wrapText="1" indent="6"/>
    </xf>
    <xf numFmtId="0" fontId="0" fillId="0" borderId="1" xfId="0" applyNumberFormat="1" applyFont="1" applyFill="1" applyBorder="1" applyAlignment="1">
      <alignment horizontal="left" vertical="top" wrapText="1" indent="8"/>
    </xf>
    <xf numFmtId="0" fontId="3" fillId="0" borderId="1" xfId="0" applyNumberFormat="1" applyFont="1" applyFill="1" applyBorder="1" applyAlignment="1">
      <alignment horizontal="center" vertical="top" wrapText="1"/>
    </xf>
    <xf numFmtId="0" fontId="3" fillId="0" borderId="2" xfId="0" applyNumberFormat="1" applyFont="1" applyFill="1" applyBorder="1" applyAlignment="1">
      <alignment horizontal="center" vertical="top" wrapText="1"/>
    </xf>
    <xf numFmtId="0" fontId="3" fillId="0" borderId="3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7"/>
  <sheetViews>
    <sheetView workbookViewId="0">
      <selection activeCell="A2" sqref="A2:XFD3"/>
    </sheetView>
  </sheetViews>
  <sheetFormatPr defaultRowHeight="15"/>
  <cols>
    <col min="6" max="6" width="15.7109375" customWidth="1"/>
    <col min="7" max="7" width="15.85546875" customWidth="1"/>
    <col min="8" max="8" width="16.140625" customWidth="1"/>
    <col min="9" max="9" width="18.28515625" customWidth="1"/>
  </cols>
  <sheetData>
    <row r="1" spans="1:9" ht="4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>
      <c r="A2" s="1"/>
      <c r="B2" s="1"/>
      <c r="C2" s="1"/>
      <c r="D2" s="1"/>
      <c r="E2" s="1"/>
      <c r="F2" s="1"/>
      <c r="G2" s="1"/>
      <c r="H2" s="1"/>
      <c r="I2" s="2" t="s">
        <v>1</v>
      </c>
    </row>
    <row r="3" spans="1:9">
      <c r="A3" s="17" t="s">
        <v>2</v>
      </c>
      <c r="B3" s="17"/>
      <c r="C3" s="17"/>
      <c r="D3" s="17"/>
      <c r="E3" s="17"/>
      <c r="F3" s="18" t="s">
        <v>3</v>
      </c>
      <c r="G3" s="18" t="s">
        <v>4</v>
      </c>
      <c r="H3" s="18" t="s">
        <v>5</v>
      </c>
      <c r="I3" s="18" t="s">
        <v>6</v>
      </c>
    </row>
    <row r="4" spans="1:9" ht="36.75" customHeight="1">
      <c r="A4" s="17" t="s">
        <v>7</v>
      </c>
      <c r="B4" s="17"/>
      <c r="C4" s="17"/>
      <c r="D4" s="17"/>
      <c r="E4" s="17"/>
      <c r="F4" s="19"/>
      <c r="G4" s="19"/>
      <c r="H4" s="19"/>
      <c r="I4" s="19"/>
    </row>
    <row r="5" spans="1:9" ht="29.25" customHeight="1">
      <c r="A5" s="14" t="s">
        <v>8</v>
      </c>
      <c r="B5" s="14"/>
      <c r="C5" s="14"/>
      <c r="D5" s="14"/>
      <c r="E5" s="14"/>
      <c r="F5" s="7">
        <v>455555808</v>
      </c>
      <c r="G5" s="7">
        <v>108992559</v>
      </c>
      <c r="H5" s="7">
        <v>63777092.460000001</v>
      </c>
      <c r="I5" s="8">
        <f>SUM(H5)/G5*100</f>
        <v>58.515088594258991</v>
      </c>
    </row>
    <row r="6" spans="1:9">
      <c r="A6" s="15" t="s">
        <v>9</v>
      </c>
      <c r="B6" s="15"/>
      <c r="C6" s="15"/>
      <c r="D6" s="15"/>
      <c r="E6" s="15"/>
      <c r="F6" s="6">
        <v>82518500</v>
      </c>
      <c r="G6" s="6">
        <v>27551872</v>
      </c>
      <c r="H6" s="6">
        <v>16565622.560000001</v>
      </c>
      <c r="I6" s="8">
        <f t="shared" ref="I6:I69" si="0">SUM(H6)/G6*100</f>
        <v>60.125216028878178</v>
      </c>
    </row>
    <row r="7" spans="1:9" ht="29.25" customHeight="1">
      <c r="A7" s="15" t="s">
        <v>10</v>
      </c>
      <c r="B7" s="15"/>
      <c r="C7" s="15"/>
      <c r="D7" s="15"/>
      <c r="E7" s="15"/>
      <c r="F7" s="6">
        <v>21079868</v>
      </c>
      <c r="G7" s="6">
        <v>2466678</v>
      </c>
      <c r="H7" s="6">
        <v>779654.72</v>
      </c>
      <c r="I7" s="8">
        <f t="shared" si="0"/>
        <v>31.607478560233641</v>
      </c>
    </row>
    <row r="8" spans="1:9">
      <c r="A8" s="15" t="s">
        <v>11</v>
      </c>
      <c r="B8" s="15"/>
      <c r="C8" s="15"/>
      <c r="D8" s="15"/>
      <c r="E8" s="15"/>
      <c r="F8" s="6">
        <v>461390</v>
      </c>
      <c r="G8" s="6">
        <v>18500</v>
      </c>
      <c r="H8" s="6">
        <v>18500</v>
      </c>
      <c r="I8" s="8">
        <f t="shared" si="0"/>
        <v>100</v>
      </c>
    </row>
    <row r="9" spans="1:9">
      <c r="A9" s="15" t="s">
        <v>12</v>
      </c>
      <c r="B9" s="15"/>
      <c r="C9" s="15"/>
      <c r="D9" s="15"/>
      <c r="E9" s="15"/>
      <c r="F9" s="6">
        <v>1000000</v>
      </c>
      <c r="G9" s="6">
        <v>672260</v>
      </c>
      <c r="H9" s="6">
        <v>177257.84</v>
      </c>
      <c r="I9" s="8">
        <f t="shared" si="0"/>
        <v>26.367453068753161</v>
      </c>
    </row>
    <row r="10" spans="1:9">
      <c r="A10" s="15" t="s">
        <v>13</v>
      </c>
      <c r="B10" s="15"/>
      <c r="C10" s="15"/>
      <c r="D10" s="15"/>
      <c r="E10" s="15"/>
      <c r="F10" s="6">
        <v>335173050</v>
      </c>
      <c r="G10" s="6">
        <v>78459249</v>
      </c>
      <c r="H10" s="6">
        <v>46236057.340000004</v>
      </c>
      <c r="I10" s="8">
        <f t="shared" si="0"/>
        <v>58.930027918059736</v>
      </c>
    </row>
    <row r="11" spans="1:9">
      <c r="A11" s="15" t="s">
        <v>14</v>
      </c>
      <c r="B11" s="15"/>
      <c r="C11" s="15"/>
      <c r="D11" s="15"/>
      <c r="E11" s="15"/>
      <c r="F11" s="6">
        <f>15323000-15200000</f>
        <v>123000</v>
      </c>
      <c r="G11" s="6">
        <f>-176000--216000</f>
        <v>40000</v>
      </c>
      <c r="H11" s="9"/>
      <c r="I11" s="8">
        <f t="shared" si="0"/>
        <v>0</v>
      </c>
    </row>
    <row r="12" spans="1:9">
      <c r="A12" s="14" t="s">
        <v>15</v>
      </c>
      <c r="B12" s="14"/>
      <c r="C12" s="14"/>
      <c r="D12" s="14"/>
      <c r="E12" s="14"/>
      <c r="F12" s="7">
        <v>1950118891</v>
      </c>
      <c r="G12" s="7">
        <v>619224011</v>
      </c>
      <c r="H12" s="7">
        <v>452666325.43000001</v>
      </c>
      <c r="I12" s="8">
        <f t="shared" si="0"/>
        <v>73.102191999786641</v>
      </c>
    </row>
    <row r="13" spans="1:9">
      <c r="A13" s="15" t="s">
        <v>9</v>
      </c>
      <c r="B13" s="15"/>
      <c r="C13" s="15"/>
      <c r="D13" s="15"/>
      <c r="E13" s="15"/>
      <c r="F13" s="6">
        <v>6643200</v>
      </c>
      <c r="G13" s="6">
        <v>2077947</v>
      </c>
      <c r="H13" s="6">
        <v>1408914.97</v>
      </c>
      <c r="I13" s="8">
        <f t="shared" si="0"/>
        <v>67.803219716383524</v>
      </c>
    </row>
    <row r="14" spans="1:9">
      <c r="A14" s="15" t="s">
        <v>16</v>
      </c>
      <c r="B14" s="15"/>
      <c r="C14" s="15"/>
      <c r="D14" s="15"/>
      <c r="E14" s="15"/>
      <c r="F14" s="6">
        <v>1920074623</v>
      </c>
      <c r="G14" s="6">
        <v>612173635</v>
      </c>
      <c r="H14" s="6">
        <v>449166864.29000002</v>
      </c>
      <c r="I14" s="8">
        <f t="shared" si="0"/>
        <v>73.372461440617258</v>
      </c>
    </row>
    <row r="15" spans="1:9">
      <c r="A15" s="15" t="s">
        <v>10</v>
      </c>
      <c r="B15" s="15"/>
      <c r="C15" s="15"/>
      <c r="D15" s="15"/>
      <c r="E15" s="15"/>
      <c r="F15" s="6">
        <v>6575400</v>
      </c>
      <c r="G15" s="6">
        <v>2520570</v>
      </c>
      <c r="H15" s="6">
        <v>1336000</v>
      </c>
      <c r="I15" s="8">
        <f t="shared" si="0"/>
        <v>53.003884042101589</v>
      </c>
    </row>
    <row r="16" spans="1:9">
      <c r="A16" s="15" t="s">
        <v>11</v>
      </c>
      <c r="B16" s="15"/>
      <c r="C16" s="15"/>
      <c r="D16" s="15"/>
      <c r="E16" s="15"/>
      <c r="F16" s="6">
        <v>3825668</v>
      </c>
      <c r="G16" s="6">
        <v>1087933</v>
      </c>
      <c r="H16" s="6">
        <v>754546.17</v>
      </c>
      <c r="I16" s="8">
        <f t="shared" si="0"/>
        <v>69.355941036810179</v>
      </c>
    </row>
    <row r="17" spans="1:9">
      <c r="A17" s="15" t="s">
        <v>13</v>
      </c>
      <c r="B17" s="15"/>
      <c r="C17" s="15"/>
      <c r="D17" s="15"/>
      <c r="E17" s="15"/>
      <c r="F17" s="6">
        <v>13000000</v>
      </c>
      <c r="G17" s="6">
        <v>1363926</v>
      </c>
      <c r="H17" s="9"/>
      <c r="I17" s="8">
        <f t="shared" si="0"/>
        <v>0</v>
      </c>
    </row>
    <row r="18" spans="1:9" ht="36.75" customHeight="1">
      <c r="A18" s="14" t="s">
        <v>17</v>
      </c>
      <c r="B18" s="14"/>
      <c r="C18" s="14"/>
      <c r="D18" s="14"/>
      <c r="E18" s="14"/>
      <c r="F18" s="7">
        <v>115186700</v>
      </c>
      <c r="G18" s="7">
        <v>46541584</v>
      </c>
      <c r="H18" s="7">
        <v>29172332.100000001</v>
      </c>
      <c r="I18" s="8">
        <f t="shared" si="0"/>
        <v>62.68014449185916</v>
      </c>
    </row>
    <row r="19" spans="1:9">
      <c r="A19" s="15" t="s">
        <v>9</v>
      </c>
      <c r="B19" s="15"/>
      <c r="C19" s="15"/>
      <c r="D19" s="15"/>
      <c r="E19" s="15"/>
      <c r="F19" s="6">
        <v>4894400</v>
      </c>
      <c r="G19" s="6">
        <v>1572542</v>
      </c>
      <c r="H19" s="6">
        <v>1148766.33</v>
      </c>
      <c r="I19" s="8">
        <f t="shared" si="0"/>
        <v>73.051551564282548</v>
      </c>
    </row>
    <row r="20" spans="1:9">
      <c r="A20" s="15" t="s">
        <v>18</v>
      </c>
      <c r="B20" s="15"/>
      <c r="C20" s="15"/>
      <c r="D20" s="15"/>
      <c r="E20" s="15"/>
      <c r="F20" s="6">
        <v>110292300</v>
      </c>
      <c r="G20" s="6">
        <v>44969042</v>
      </c>
      <c r="H20" s="6">
        <v>28023565.77</v>
      </c>
      <c r="I20" s="8">
        <f t="shared" si="0"/>
        <v>62.317462244359135</v>
      </c>
    </row>
    <row r="21" spans="1:9" ht="34.5" customHeight="1">
      <c r="A21" s="14" t="s">
        <v>19</v>
      </c>
      <c r="B21" s="14"/>
      <c r="C21" s="14"/>
      <c r="D21" s="14"/>
      <c r="E21" s="14"/>
      <c r="F21" s="7">
        <v>216951977</v>
      </c>
      <c r="G21" s="7">
        <v>67703483.890000001</v>
      </c>
      <c r="H21" s="7">
        <v>43777746.32</v>
      </c>
      <c r="I21" s="8">
        <f t="shared" si="0"/>
        <v>64.660994980889157</v>
      </c>
    </row>
    <row r="22" spans="1:9">
      <c r="A22" s="15" t="s">
        <v>9</v>
      </c>
      <c r="B22" s="15"/>
      <c r="C22" s="15"/>
      <c r="D22" s="15"/>
      <c r="E22" s="15"/>
      <c r="F22" s="6">
        <v>61951000</v>
      </c>
      <c r="G22" s="6">
        <v>20505040</v>
      </c>
      <c r="H22" s="6">
        <v>14945860.810000001</v>
      </c>
      <c r="I22" s="8">
        <f t="shared" si="0"/>
        <v>72.88871813954033</v>
      </c>
    </row>
    <row r="23" spans="1:9" ht="29.25" customHeight="1">
      <c r="A23" s="15" t="s">
        <v>10</v>
      </c>
      <c r="B23" s="15"/>
      <c r="C23" s="15"/>
      <c r="D23" s="15"/>
      <c r="E23" s="15"/>
      <c r="F23" s="6">
        <v>155000977</v>
      </c>
      <c r="G23" s="6">
        <v>47198443.890000001</v>
      </c>
      <c r="H23" s="6">
        <v>28831885.510000002</v>
      </c>
      <c r="I23" s="8">
        <f t="shared" si="0"/>
        <v>61.086517125850946</v>
      </c>
    </row>
    <row r="24" spans="1:9" ht="30.75" customHeight="1">
      <c r="A24" s="14" t="s">
        <v>20</v>
      </c>
      <c r="B24" s="14"/>
      <c r="C24" s="14"/>
      <c r="D24" s="14"/>
      <c r="E24" s="14"/>
      <c r="F24" s="7">
        <v>223183321</v>
      </c>
      <c r="G24" s="7">
        <v>68362752</v>
      </c>
      <c r="H24" s="7">
        <v>48880999.450000003</v>
      </c>
      <c r="I24" s="8">
        <f t="shared" si="0"/>
        <v>71.5023869284841</v>
      </c>
    </row>
    <row r="25" spans="1:9">
      <c r="A25" s="15" t="s">
        <v>9</v>
      </c>
      <c r="B25" s="15"/>
      <c r="C25" s="15"/>
      <c r="D25" s="15"/>
      <c r="E25" s="15"/>
      <c r="F25" s="6">
        <v>3573600</v>
      </c>
      <c r="G25" s="6">
        <v>1036712</v>
      </c>
      <c r="H25" s="6">
        <v>744287.9</v>
      </c>
      <c r="I25" s="8">
        <f t="shared" si="0"/>
        <v>71.793120943907269</v>
      </c>
    </row>
    <row r="26" spans="1:9">
      <c r="A26" s="15" t="s">
        <v>16</v>
      </c>
      <c r="B26" s="15"/>
      <c r="C26" s="15"/>
      <c r="D26" s="15"/>
      <c r="E26" s="15"/>
      <c r="F26" s="6">
        <v>74470865</v>
      </c>
      <c r="G26" s="6">
        <v>23795440</v>
      </c>
      <c r="H26" s="6">
        <v>17835952.690000001</v>
      </c>
      <c r="I26" s="8">
        <f t="shared" si="0"/>
        <v>74.955338880054327</v>
      </c>
    </row>
    <row r="27" spans="1:9">
      <c r="A27" s="15" t="s">
        <v>11</v>
      </c>
      <c r="B27" s="15"/>
      <c r="C27" s="15"/>
      <c r="D27" s="15"/>
      <c r="E27" s="15"/>
      <c r="F27" s="6">
        <v>141126893</v>
      </c>
      <c r="G27" s="6">
        <v>43525210</v>
      </c>
      <c r="H27" s="6">
        <v>30300758.859999999</v>
      </c>
      <c r="I27" s="8">
        <f t="shared" si="0"/>
        <v>69.616571315796065</v>
      </c>
    </row>
    <row r="28" spans="1:9">
      <c r="A28" s="15" t="s">
        <v>13</v>
      </c>
      <c r="B28" s="15"/>
      <c r="C28" s="15"/>
      <c r="D28" s="15"/>
      <c r="E28" s="15"/>
      <c r="F28" s="6">
        <v>4011963</v>
      </c>
      <c r="G28" s="6">
        <v>5390</v>
      </c>
      <c r="H28" s="9"/>
      <c r="I28" s="8">
        <f t="shared" si="0"/>
        <v>0</v>
      </c>
    </row>
    <row r="29" spans="1:9" ht="34.5" customHeight="1">
      <c r="A29" s="14" t="s">
        <v>21</v>
      </c>
      <c r="B29" s="14"/>
      <c r="C29" s="14"/>
      <c r="D29" s="14"/>
      <c r="E29" s="14"/>
      <c r="F29" s="7">
        <v>172591686</v>
      </c>
      <c r="G29" s="7">
        <v>53652321</v>
      </c>
      <c r="H29" s="7">
        <v>37393635.490000002</v>
      </c>
      <c r="I29" s="8">
        <f t="shared" si="0"/>
        <v>69.696212191826717</v>
      </c>
    </row>
    <row r="30" spans="1:9">
      <c r="A30" s="15" t="s">
        <v>9</v>
      </c>
      <c r="B30" s="15"/>
      <c r="C30" s="15"/>
      <c r="D30" s="15"/>
      <c r="E30" s="15"/>
      <c r="F30" s="6">
        <v>2656200</v>
      </c>
      <c r="G30" s="6">
        <v>826600</v>
      </c>
      <c r="H30" s="6">
        <v>581287.6</v>
      </c>
      <c r="I30" s="8">
        <f t="shared" si="0"/>
        <v>70.322719574159194</v>
      </c>
    </row>
    <row r="31" spans="1:9">
      <c r="A31" s="15" t="s">
        <v>22</v>
      </c>
      <c r="B31" s="15"/>
      <c r="C31" s="15"/>
      <c r="D31" s="15"/>
      <c r="E31" s="15"/>
      <c r="F31" s="6">
        <v>169935486</v>
      </c>
      <c r="G31" s="6">
        <v>52825721</v>
      </c>
      <c r="H31" s="6">
        <v>36812347.890000001</v>
      </c>
      <c r="I31" s="8">
        <f t="shared" si="0"/>
        <v>69.686408804529137</v>
      </c>
    </row>
    <row r="32" spans="1:9" ht="36.75" customHeight="1">
      <c r="A32" s="14" t="s">
        <v>23</v>
      </c>
      <c r="B32" s="14"/>
      <c r="C32" s="14"/>
      <c r="D32" s="14"/>
      <c r="E32" s="14"/>
      <c r="F32" s="7">
        <v>504587253.39999998</v>
      </c>
      <c r="G32" s="7">
        <v>139764224.40000001</v>
      </c>
      <c r="H32" s="7">
        <v>50182572.030000001</v>
      </c>
      <c r="I32" s="8">
        <f t="shared" si="0"/>
        <v>35.90516260182531</v>
      </c>
    </row>
    <row r="33" spans="1:9">
      <c r="A33" s="15" t="s">
        <v>9</v>
      </c>
      <c r="B33" s="15"/>
      <c r="C33" s="15"/>
      <c r="D33" s="15"/>
      <c r="E33" s="15"/>
      <c r="F33" s="6">
        <v>26829500</v>
      </c>
      <c r="G33" s="6">
        <v>8516471</v>
      </c>
      <c r="H33" s="6">
        <v>6320984.1799999997</v>
      </c>
      <c r="I33" s="8">
        <f t="shared" si="0"/>
        <v>74.220697516612219</v>
      </c>
    </row>
    <row r="34" spans="1:9">
      <c r="A34" s="15" t="s">
        <v>12</v>
      </c>
      <c r="B34" s="15"/>
      <c r="C34" s="15"/>
      <c r="D34" s="15"/>
      <c r="E34" s="15"/>
      <c r="F34" s="6">
        <v>344016679</v>
      </c>
      <c r="G34" s="6">
        <v>99615479</v>
      </c>
      <c r="H34" s="6">
        <v>34078375.5</v>
      </c>
      <c r="I34" s="8">
        <f t="shared" si="0"/>
        <v>34.209919825813415</v>
      </c>
    </row>
    <row r="35" spans="1:9">
      <c r="A35" s="15" t="s">
        <v>13</v>
      </c>
      <c r="B35" s="15"/>
      <c r="C35" s="15"/>
      <c r="D35" s="15"/>
      <c r="E35" s="15"/>
      <c r="F35" s="6">
        <v>133037074.40000001</v>
      </c>
      <c r="G35" s="6">
        <v>31347074.399999999</v>
      </c>
      <c r="H35" s="6">
        <v>9783212.3499999996</v>
      </c>
      <c r="I35" s="8">
        <f t="shared" si="0"/>
        <v>31.209331451996679</v>
      </c>
    </row>
    <row r="36" spans="1:9">
      <c r="A36" s="15" t="s">
        <v>14</v>
      </c>
      <c r="B36" s="15"/>
      <c r="C36" s="15"/>
      <c r="D36" s="15"/>
      <c r="E36" s="15"/>
      <c r="F36" s="6">
        <v>704000</v>
      </c>
      <c r="G36" s="6">
        <v>285200</v>
      </c>
      <c r="H36" s="9"/>
      <c r="I36" s="8">
        <f t="shared" si="0"/>
        <v>0</v>
      </c>
    </row>
    <row r="37" spans="1:9" ht="33.75" customHeight="1">
      <c r="A37" s="14" t="s">
        <v>24</v>
      </c>
      <c r="B37" s="14"/>
      <c r="C37" s="14"/>
      <c r="D37" s="14"/>
      <c r="E37" s="14"/>
      <c r="F37" s="7">
        <v>104735500</v>
      </c>
      <c r="G37" s="7">
        <v>27186795</v>
      </c>
      <c r="H37" s="7">
        <v>2068154.37</v>
      </c>
      <c r="I37" s="8">
        <f t="shared" si="0"/>
        <v>7.6072018419236249</v>
      </c>
    </row>
    <row r="38" spans="1:9">
      <c r="A38" s="15" t="s">
        <v>9</v>
      </c>
      <c r="B38" s="15"/>
      <c r="C38" s="15"/>
      <c r="D38" s="15"/>
      <c r="E38" s="15"/>
      <c r="F38" s="6">
        <v>7235500</v>
      </c>
      <c r="G38" s="6">
        <v>2271930</v>
      </c>
      <c r="H38" s="6">
        <v>1474693.92</v>
      </c>
      <c r="I38" s="8">
        <f t="shared" si="0"/>
        <v>64.909302663374319</v>
      </c>
    </row>
    <row r="39" spans="1:9">
      <c r="A39" s="15" t="s">
        <v>13</v>
      </c>
      <c r="B39" s="15"/>
      <c r="C39" s="15"/>
      <c r="D39" s="15"/>
      <c r="E39" s="15"/>
      <c r="F39" s="6">
        <v>97500000</v>
      </c>
      <c r="G39" s="6">
        <v>24914865</v>
      </c>
      <c r="H39" s="6">
        <v>593460.44999999995</v>
      </c>
      <c r="I39" s="8">
        <f t="shared" si="0"/>
        <v>2.3819533037806946</v>
      </c>
    </row>
    <row r="40" spans="1:9" ht="28.5" customHeight="1">
      <c r="A40" s="14" t="s">
        <v>25</v>
      </c>
      <c r="B40" s="14"/>
      <c r="C40" s="14"/>
      <c r="D40" s="14"/>
      <c r="E40" s="14"/>
      <c r="F40" s="7">
        <v>91012171</v>
      </c>
      <c r="G40" s="7">
        <v>17573999</v>
      </c>
      <c r="H40" s="7">
        <v>1271040.27</v>
      </c>
      <c r="I40" s="8">
        <f t="shared" si="0"/>
        <v>7.2325045085071409</v>
      </c>
    </row>
    <row r="41" spans="1:9">
      <c r="A41" s="15" t="s">
        <v>9</v>
      </c>
      <c r="B41" s="15"/>
      <c r="C41" s="15"/>
      <c r="D41" s="15"/>
      <c r="E41" s="15"/>
      <c r="F41" s="6">
        <v>5971500</v>
      </c>
      <c r="G41" s="6">
        <v>1824928</v>
      </c>
      <c r="H41" s="6">
        <v>1271040.27</v>
      </c>
      <c r="I41" s="8">
        <f t="shared" si="0"/>
        <v>69.648789979659469</v>
      </c>
    </row>
    <row r="42" spans="1:9">
      <c r="A42" s="15" t="s">
        <v>13</v>
      </c>
      <c r="B42" s="15"/>
      <c r="C42" s="15"/>
      <c r="D42" s="15"/>
      <c r="E42" s="15"/>
      <c r="F42" s="6">
        <v>85040671</v>
      </c>
      <c r="G42" s="6">
        <v>15749071</v>
      </c>
      <c r="H42" s="9"/>
      <c r="I42" s="8">
        <f t="shared" si="0"/>
        <v>0</v>
      </c>
    </row>
    <row r="43" spans="1:9" ht="36" customHeight="1">
      <c r="A43" s="14" t="s">
        <v>26</v>
      </c>
      <c r="B43" s="14"/>
      <c r="C43" s="14"/>
      <c r="D43" s="14"/>
      <c r="E43" s="14"/>
      <c r="F43" s="7">
        <v>15150600</v>
      </c>
      <c r="G43" s="7">
        <v>3144923</v>
      </c>
      <c r="H43" s="7">
        <v>1769960.04</v>
      </c>
      <c r="I43" s="8">
        <f t="shared" si="0"/>
        <v>56.279916551216033</v>
      </c>
    </row>
    <row r="44" spans="1:9">
      <c r="A44" s="15" t="s">
        <v>9</v>
      </c>
      <c r="B44" s="15"/>
      <c r="C44" s="15"/>
      <c r="D44" s="15"/>
      <c r="E44" s="15"/>
      <c r="F44" s="6">
        <v>8629600</v>
      </c>
      <c r="G44" s="6">
        <v>2566448</v>
      </c>
      <c r="H44" s="6">
        <v>1769960.04</v>
      </c>
      <c r="I44" s="8">
        <f t="shared" si="0"/>
        <v>68.965357568125285</v>
      </c>
    </row>
    <row r="45" spans="1:9">
      <c r="A45" s="15" t="s">
        <v>13</v>
      </c>
      <c r="B45" s="15"/>
      <c r="C45" s="15"/>
      <c r="D45" s="15"/>
      <c r="E45" s="15"/>
      <c r="F45" s="6">
        <v>6521000</v>
      </c>
      <c r="G45" s="6">
        <v>578475</v>
      </c>
      <c r="H45" s="9"/>
      <c r="I45" s="8">
        <f t="shared" si="0"/>
        <v>0</v>
      </c>
    </row>
    <row r="46" spans="1:9" ht="47.25" customHeight="1">
      <c r="A46" s="14" t="s">
        <v>27</v>
      </c>
      <c r="B46" s="14"/>
      <c r="C46" s="14"/>
      <c r="D46" s="14"/>
      <c r="E46" s="14"/>
      <c r="F46" s="7">
        <v>5219400</v>
      </c>
      <c r="G46" s="7">
        <v>1676254</v>
      </c>
      <c r="H46" s="7">
        <v>1174477.67</v>
      </c>
      <c r="I46" s="8">
        <f t="shared" si="0"/>
        <v>70.065614757667987</v>
      </c>
    </row>
    <row r="47" spans="1:9">
      <c r="A47" s="15" t="s">
        <v>9</v>
      </c>
      <c r="B47" s="15"/>
      <c r="C47" s="15"/>
      <c r="D47" s="15"/>
      <c r="E47" s="15"/>
      <c r="F47" s="6">
        <v>5219400</v>
      </c>
      <c r="G47" s="6">
        <v>1676254</v>
      </c>
      <c r="H47" s="6">
        <v>1174477.67</v>
      </c>
      <c r="I47" s="8">
        <f t="shared" si="0"/>
        <v>70.065614757667987</v>
      </c>
    </row>
    <row r="48" spans="1:9" ht="50.25" customHeight="1">
      <c r="A48" s="14" t="s">
        <v>28</v>
      </c>
      <c r="B48" s="14"/>
      <c r="C48" s="14"/>
      <c r="D48" s="14"/>
      <c r="E48" s="14"/>
      <c r="F48" s="7">
        <v>20322087</v>
      </c>
      <c r="G48" s="7">
        <v>6450208</v>
      </c>
      <c r="H48" s="7">
        <v>3186522.01</v>
      </c>
      <c r="I48" s="8">
        <f t="shared" si="0"/>
        <v>49.401848901616816</v>
      </c>
    </row>
    <row r="49" spans="1:9">
      <c r="A49" s="15" t="s">
        <v>9</v>
      </c>
      <c r="B49" s="15"/>
      <c r="C49" s="15"/>
      <c r="D49" s="15"/>
      <c r="E49" s="15"/>
      <c r="F49" s="6">
        <v>7064100</v>
      </c>
      <c r="G49" s="6">
        <v>2351773</v>
      </c>
      <c r="H49" s="6">
        <v>1605472.55</v>
      </c>
      <c r="I49" s="8">
        <f t="shared" si="0"/>
        <v>68.266475973659027</v>
      </c>
    </row>
    <row r="50" spans="1:9">
      <c r="A50" s="15" t="s">
        <v>14</v>
      </c>
      <c r="B50" s="15"/>
      <c r="C50" s="15"/>
      <c r="D50" s="15"/>
      <c r="E50" s="15"/>
      <c r="F50" s="6">
        <v>13257987</v>
      </c>
      <c r="G50" s="6">
        <v>4098435</v>
      </c>
      <c r="H50" s="6">
        <v>1581049.46</v>
      </c>
      <c r="I50" s="8">
        <f t="shared" si="0"/>
        <v>38.576907038906313</v>
      </c>
    </row>
    <row r="51" spans="1:9" ht="40.5" customHeight="1">
      <c r="A51" s="14" t="s">
        <v>29</v>
      </c>
      <c r="B51" s="14"/>
      <c r="C51" s="14"/>
      <c r="D51" s="14"/>
      <c r="E51" s="14"/>
      <c r="F51" s="7">
        <v>6661200</v>
      </c>
      <c r="G51" s="7">
        <v>2159177</v>
      </c>
      <c r="H51" s="7">
        <v>1270938.54</v>
      </c>
      <c r="I51" s="8">
        <f t="shared" si="0"/>
        <v>58.862174800861624</v>
      </c>
    </row>
    <row r="52" spans="1:9">
      <c r="A52" s="15" t="s">
        <v>9</v>
      </c>
      <c r="B52" s="15"/>
      <c r="C52" s="15"/>
      <c r="D52" s="15"/>
      <c r="E52" s="15"/>
      <c r="F52" s="6">
        <v>6361200</v>
      </c>
      <c r="G52" s="6">
        <v>1859177</v>
      </c>
      <c r="H52" s="6">
        <v>1270938.54</v>
      </c>
      <c r="I52" s="8">
        <f t="shared" si="0"/>
        <v>68.360276617019252</v>
      </c>
    </row>
    <row r="53" spans="1:9">
      <c r="A53" s="15" t="s">
        <v>13</v>
      </c>
      <c r="B53" s="15"/>
      <c r="C53" s="15"/>
      <c r="D53" s="15"/>
      <c r="E53" s="15"/>
      <c r="F53" s="6">
        <v>300000</v>
      </c>
      <c r="G53" s="6">
        <v>300000</v>
      </c>
      <c r="H53" s="9"/>
      <c r="I53" s="8">
        <f t="shared" si="0"/>
        <v>0</v>
      </c>
    </row>
    <row r="54" spans="1:9" ht="30.75" customHeight="1">
      <c r="A54" s="14" t="s">
        <v>30</v>
      </c>
      <c r="B54" s="14"/>
      <c r="C54" s="14"/>
      <c r="D54" s="14"/>
      <c r="E54" s="14"/>
      <c r="F54" s="7">
        <v>26814100</v>
      </c>
      <c r="G54" s="7">
        <v>8025470</v>
      </c>
      <c r="H54" s="7">
        <v>5319248.8</v>
      </c>
      <c r="I54" s="8">
        <f t="shared" si="0"/>
        <v>66.27959234786249</v>
      </c>
    </row>
    <row r="55" spans="1:9">
      <c r="A55" s="15" t="s">
        <v>9</v>
      </c>
      <c r="B55" s="15"/>
      <c r="C55" s="15"/>
      <c r="D55" s="15"/>
      <c r="E55" s="15"/>
      <c r="F55" s="6">
        <v>26814100</v>
      </c>
      <c r="G55" s="6">
        <v>8025470</v>
      </c>
      <c r="H55" s="6">
        <v>5319248.8</v>
      </c>
      <c r="I55" s="8">
        <f t="shared" si="0"/>
        <v>66.27959234786249</v>
      </c>
    </row>
    <row r="56" spans="1:9" ht="36.75" customHeight="1">
      <c r="A56" s="14" t="s">
        <v>31</v>
      </c>
      <c r="B56" s="14"/>
      <c r="C56" s="14"/>
      <c r="D56" s="14"/>
      <c r="E56" s="14"/>
      <c r="F56" s="7">
        <v>12623000</v>
      </c>
      <c r="G56" s="7">
        <v>3226438</v>
      </c>
      <c r="H56" s="7">
        <v>2132500.5</v>
      </c>
      <c r="I56" s="8">
        <f t="shared" si="0"/>
        <v>66.094575504007821</v>
      </c>
    </row>
    <row r="57" spans="1:9">
      <c r="A57" s="15" t="s">
        <v>9</v>
      </c>
      <c r="B57" s="15"/>
      <c r="C57" s="15"/>
      <c r="D57" s="15"/>
      <c r="E57" s="15"/>
      <c r="F57" s="6">
        <v>9888600</v>
      </c>
      <c r="G57" s="6">
        <v>3133588</v>
      </c>
      <c r="H57" s="6">
        <v>2120500.5</v>
      </c>
      <c r="I57" s="8">
        <f t="shared" si="0"/>
        <v>67.670047881214757</v>
      </c>
    </row>
    <row r="58" spans="1:9">
      <c r="A58" s="15" t="s">
        <v>13</v>
      </c>
      <c r="B58" s="15"/>
      <c r="C58" s="15"/>
      <c r="D58" s="15"/>
      <c r="E58" s="15"/>
      <c r="F58" s="6">
        <v>2734400</v>
      </c>
      <c r="G58" s="6">
        <v>92850</v>
      </c>
      <c r="H58" s="6">
        <v>12000</v>
      </c>
      <c r="I58" s="8">
        <f t="shared" si="0"/>
        <v>12.924071082390952</v>
      </c>
    </row>
    <row r="59" spans="1:9" ht="31.5" customHeight="1">
      <c r="A59" s="14" t="s">
        <v>32</v>
      </c>
      <c r="B59" s="14"/>
      <c r="C59" s="14"/>
      <c r="D59" s="14"/>
      <c r="E59" s="14"/>
      <c r="F59" s="7">
        <v>163821875</v>
      </c>
      <c r="G59" s="7">
        <v>58395098</v>
      </c>
      <c r="H59" s="7">
        <v>33303736.199999999</v>
      </c>
      <c r="I59" s="8">
        <f t="shared" si="0"/>
        <v>57.031732697837064</v>
      </c>
    </row>
    <row r="60" spans="1:9">
      <c r="A60" s="15" t="s">
        <v>9</v>
      </c>
      <c r="B60" s="15"/>
      <c r="C60" s="15"/>
      <c r="D60" s="15"/>
      <c r="E60" s="15"/>
      <c r="F60" s="6">
        <v>17226800</v>
      </c>
      <c r="G60" s="6">
        <v>5849708</v>
      </c>
      <c r="H60" s="6">
        <v>3235736.2</v>
      </c>
      <c r="I60" s="8">
        <f t="shared" si="0"/>
        <v>55.314490911341217</v>
      </c>
    </row>
    <row r="61" spans="1:9">
      <c r="A61" s="15" t="s">
        <v>14</v>
      </c>
      <c r="B61" s="15"/>
      <c r="C61" s="15"/>
      <c r="D61" s="15"/>
      <c r="E61" s="15"/>
      <c r="F61" s="6">
        <f>38349975-13671525</f>
        <v>24678450</v>
      </c>
      <c r="G61" s="6">
        <f>16463790-2463790</f>
        <v>14000000</v>
      </c>
      <c r="H61" s="9"/>
      <c r="I61" s="8">
        <f t="shared" si="0"/>
        <v>0</v>
      </c>
    </row>
    <row r="62" spans="1:9">
      <c r="A62" s="15" t="s">
        <v>33</v>
      </c>
      <c r="B62" s="15"/>
      <c r="C62" s="15"/>
      <c r="D62" s="15"/>
      <c r="E62" s="15"/>
      <c r="F62" s="6">
        <v>108245100</v>
      </c>
      <c r="G62" s="6">
        <v>36081600</v>
      </c>
      <c r="H62" s="6">
        <v>30068000</v>
      </c>
      <c r="I62" s="8">
        <f t="shared" si="0"/>
        <v>83.333333333333343</v>
      </c>
    </row>
    <row r="63" spans="1:9" ht="51" customHeight="1">
      <c r="A63" s="14" t="s">
        <v>34</v>
      </c>
      <c r="B63" s="14"/>
      <c r="C63" s="14"/>
      <c r="D63" s="14"/>
      <c r="E63" s="14"/>
      <c r="F63" s="7">
        <v>10281522</v>
      </c>
      <c r="G63" s="7">
        <v>3548769</v>
      </c>
      <c r="H63" s="7">
        <v>1653747.54</v>
      </c>
      <c r="I63" s="8">
        <f t="shared" si="0"/>
        <v>46.600596995746976</v>
      </c>
    </row>
    <row r="64" spans="1:9">
      <c r="A64" s="15" t="s">
        <v>9</v>
      </c>
      <c r="B64" s="15"/>
      <c r="C64" s="15"/>
      <c r="D64" s="15"/>
      <c r="E64" s="15"/>
      <c r="F64" s="6">
        <v>8885500</v>
      </c>
      <c r="G64" s="6">
        <v>3191209</v>
      </c>
      <c r="H64" s="6">
        <v>1653747.54</v>
      </c>
      <c r="I64" s="8">
        <f t="shared" si="0"/>
        <v>51.821975307790865</v>
      </c>
    </row>
    <row r="65" spans="1:9">
      <c r="A65" s="15" t="s">
        <v>12</v>
      </c>
      <c r="B65" s="15"/>
      <c r="C65" s="15"/>
      <c r="D65" s="15"/>
      <c r="E65" s="15"/>
      <c r="F65" s="6">
        <v>1198022</v>
      </c>
      <c r="G65" s="6">
        <v>324560</v>
      </c>
      <c r="H65" s="9"/>
      <c r="I65" s="8">
        <f t="shared" si="0"/>
        <v>0</v>
      </c>
    </row>
    <row r="66" spans="1:9">
      <c r="A66" s="15" t="s">
        <v>13</v>
      </c>
      <c r="B66" s="15"/>
      <c r="C66" s="15"/>
      <c r="D66" s="15"/>
      <c r="E66" s="15"/>
      <c r="F66" s="6">
        <v>198000</v>
      </c>
      <c r="G66" s="6">
        <v>33000</v>
      </c>
      <c r="H66" s="9"/>
      <c r="I66" s="8">
        <f t="shared" si="0"/>
        <v>0</v>
      </c>
    </row>
    <row r="67" spans="1:9" ht="31.5" customHeight="1">
      <c r="A67" s="14" t="s">
        <v>35</v>
      </c>
      <c r="B67" s="14"/>
      <c r="C67" s="14"/>
      <c r="D67" s="14"/>
      <c r="E67" s="14"/>
      <c r="F67" s="7">
        <v>65019884</v>
      </c>
      <c r="G67" s="7">
        <v>17855770</v>
      </c>
      <c r="H67" s="7">
        <v>7046116.2199999997</v>
      </c>
      <c r="I67" s="8">
        <f t="shared" si="0"/>
        <v>39.46128461556124</v>
      </c>
    </row>
    <row r="68" spans="1:9">
      <c r="A68" s="15" t="s">
        <v>9</v>
      </c>
      <c r="B68" s="15"/>
      <c r="C68" s="15"/>
      <c r="D68" s="15"/>
      <c r="E68" s="15"/>
      <c r="F68" s="6">
        <v>17472700</v>
      </c>
      <c r="G68" s="6">
        <v>5999308</v>
      </c>
      <c r="H68" s="6">
        <v>3900881.01</v>
      </c>
      <c r="I68" s="8">
        <f t="shared" si="0"/>
        <v>65.022182725074288</v>
      </c>
    </row>
    <row r="69" spans="1:9">
      <c r="A69" s="15" t="s">
        <v>10</v>
      </c>
      <c r="B69" s="15"/>
      <c r="C69" s="15"/>
      <c r="D69" s="15"/>
      <c r="E69" s="15"/>
      <c r="F69" s="6">
        <v>770240</v>
      </c>
      <c r="G69" s="6">
        <v>78254</v>
      </c>
      <c r="H69" s="6">
        <v>29600</v>
      </c>
      <c r="I69" s="8">
        <f t="shared" si="0"/>
        <v>37.825542464282975</v>
      </c>
    </row>
    <row r="70" spans="1:9">
      <c r="A70" s="15" t="s">
        <v>11</v>
      </c>
      <c r="B70" s="15"/>
      <c r="C70" s="15"/>
      <c r="D70" s="15"/>
      <c r="E70" s="15"/>
      <c r="F70" s="6">
        <v>85470</v>
      </c>
      <c r="G70" s="6">
        <v>24970</v>
      </c>
      <c r="H70" s="6">
        <v>23758</v>
      </c>
      <c r="I70" s="8">
        <f t="shared" ref="I70:I107" si="1">SUM(H70)/G70*100</f>
        <v>95.146175410492589</v>
      </c>
    </row>
    <row r="71" spans="1:9">
      <c r="A71" s="15" t="s">
        <v>22</v>
      </c>
      <c r="B71" s="15"/>
      <c r="C71" s="15"/>
      <c r="D71" s="15"/>
      <c r="E71" s="15"/>
      <c r="F71" s="6">
        <v>1604474</v>
      </c>
      <c r="G71" s="6">
        <v>518164</v>
      </c>
      <c r="H71" s="6">
        <v>247791.85</v>
      </c>
      <c r="I71" s="8">
        <f t="shared" si="1"/>
        <v>47.821124200060211</v>
      </c>
    </row>
    <row r="72" spans="1:9">
      <c r="A72" s="15" t="s">
        <v>12</v>
      </c>
      <c r="B72" s="15"/>
      <c r="C72" s="15"/>
      <c r="D72" s="15"/>
      <c r="E72" s="15"/>
      <c r="F72" s="6">
        <v>36699000</v>
      </c>
      <c r="G72" s="6">
        <v>9133514</v>
      </c>
      <c r="H72" s="6">
        <v>2699515.36</v>
      </c>
      <c r="I72" s="8">
        <f t="shared" si="1"/>
        <v>29.55615286734109</v>
      </c>
    </row>
    <row r="73" spans="1:9">
      <c r="A73" s="15" t="s">
        <v>13</v>
      </c>
      <c r="B73" s="15"/>
      <c r="C73" s="15"/>
      <c r="D73" s="15"/>
      <c r="E73" s="15"/>
      <c r="F73" s="6">
        <v>7350000</v>
      </c>
      <c r="G73" s="6">
        <v>1600000</v>
      </c>
      <c r="H73" s="9"/>
      <c r="I73" s="8">
        <f t="shared" si="1"/>
        <v>0</v>
      </c>
    </row>
    <row r="74" spans="1:9">
      <c r="A74" s="15" t="s">
        <v>14</v>
      </c>
      <c r="B74" s="15"/>
      <c r="C74" s="15"/>
      <c r="D74" s="15"/>
      <c r="E74" s="15"/>
      <c r="F74" s="6">
        <v>1038000</v>
      </c>
      <c r="G74" s="6">
        <v>501560</v>
      </c>
      <c r="H74" s="6">
        <v>144570</v>
      </c>
      <c r="I74" s="8">
        <f t="shared" si="1"/>
        <v>28.824068905016347</v>
      </c>
    </row>
    <row r="75" spans="1:9" ht="34.5" customHeight="1">
      <c r="A75" s="14" t="s">
        <v>36</v>
      </c>
      <c r="B75" s="14"/>
      <c r="C75" s="14"/>
      <c r="D75" s="14"/>
      <c r="E75" s="14"/>
      <c r="F75" s="7">
        <v>59270809</v>
      </c>
      <c r="G75" s="7">
        <v>11744325</v>
      </c>
      <c r="H75" s="7">
        <v>4281236.57</v>
      </c>
      <c r="I75" s="8">
        <f t="shared" si="1"/>
        <v>36.453662258154473</v>
      </c>
    </row>
    <row r="76" spans="1:9">
      <c r="A76" s="15" t="s">
        <v>9</v>
      </c>
      <c r="B76" s="15"/>
      <c r="C76" s="15"/>
      <c r="D76" s="15"/>
      <c r="E76" s="15"/>
      <c r="F76" s="6">
        <v>14160200</v>
      </c>
      <c r="G76" s="6">
        <v>4319465</v>
      </c>
      <c r="H76" s="6">
        <v>2767684.52</v>
      </c>
      <c r="I76" s="8">
        <f t="shared" si="1"/>
        <v>64.074706474065664</v>
      </c>
    </row>
    <row r="77" spans="1:9">
      <c r="A77" s="15" t="s">
        <v>10</v>
      </c>
      <c r="B77" s="15"/>
      <c r="C77" s="15"/>
      <c r="D77" s="15"/>
      <c r="E77" s="15"/>
      <c r="F77" s="6">
        <v>459240</v>
      </c>
      <c r="G77" s="6">
        <v>84985</v>
      </c>
      <c r="H77" s="6">
        <v>23348.799999999999</v>
      </c>
      <c r="I77" s="8">
        <f t="shared" si="1"/>
        <v>27.47402482791081</v>
      </c>
    </row>
    <row r="78" spans="1:9">
      <c r="A78" s="15" t="s">
        <v>11</v>
      </c>
      <c r="B78" s="15"/>
      <c r="C78" s="15"/>
      <c r="D78" s="15"/>
      <c r="E78" s="15"/>
      <c r="F78" s="6">
        <v>85470</v>
      </c>
      <c r="G78" s="6">
        <v>2500</v>
      </c>
      <c r="H78" s="6">
        <v>2500</v>
      </c>
      <c r="I78" s="8">
        <f t="shared" si="1"/>
        <v>100</v>
      </c>
    </row>
    <row r="79" spans="1:9">
      <c r="A79" s="15" t="s">
        <v>12</v>
      </c>
      <c r="B79" s="15"/>
      <c r="C79" s="15"/>
      <c r="D79" s="15"/>
      <c r="E79" s="15"/>
      <c r="F79" s="6">
        <v>28039899</v>
      </c>
      <c r="G79" s="6">
        <v>7071899</v>
      </c>
      <c r="H79" s="6">
        <v>1348583.25</v>
      </c>
      <c r="I79" s="8">
        <f t="shared" si="1"/>
        <v>19.06960563209401</v>
      </c>
    </row>
    <row r="80" spans="1:9">
      <c r="A80" s="15" t="s">
        <v>13</v>
      </c>
      <c r="B80" s="15"/>
      <c r="C80" s="15"/>
      <c r="D80" s="15"/>
      <c r="E80" s="15"/>
      <c r="F80" s="6">
        <v>15940000</v>
      </c>
      <c r="G80" s="9"/>
      <c r="H80" s="9"/>
      <c r="I80" s="8" t="e">
        <f t="shared" si="1"/>
        <v>#DIV/0!</v>
      </c>
    </row>
    <row r="81" spans="1:9">
      <c r="A81" s="15" t="s">
        <v>14</v>
      </c>
      <c r="B81" s="15"/>
      <c r="C81" s="15"/>
      <c r="D81" s="15"/>
      <c r="E81" s="15"/>
      <c r="F81" s="6">
        <v>586000</v>
      </c>
      <c r="G81" s="6">
        <v>265476</v>
      </c>
      <c r="H81" s="6">
        <v>139120</v>
      </c>
      <c r="I81" s="8">
        <f t="shared" si="1"/>
        <v>52.403983787611686</v>
      </c>
    </row>
    <row r="82" spans="1:9" ht="38.25" customHeight="1">
      <c r="A82" s="14" t="s">
        <v>37</v>
      </c>
      <c r="B82" s="14"/>
      <c r="C82" s="14"/>
      <c r="D82" s="14"/>
      <c r="E82" s="14"/>
      <c r="F82" s="7">
        <v>57931249</v>
      </c>
      <c r="G82" s="7">
        <v>14468496</v>
      </c>
      <c r="H82" s="7">
        <v>6619324.0199999996</v>
      </c>
      <c r="I82" s="8">
        <f t="shared" si="1"/>
        <v>45.749910840767413</v>
      </c>
    </row>
    <row r="83" spans="1:9">
      <c r="A83" s="15" t="s">
        <v>9</v>
      </c>
      <c r="B83" s="15"/>
      <c r="C83" s="15"/>
      <c r="D83" s="15"/>
      <c r="E83" s="15"/>
      <c r="F83" s="6">
        <v>17783700</v>
      </c>
      <c r="G83" s="6">
        <v>5479727</v>
      </c>
      <c r="H83" s="6">
        <v>3812391.12</v>
      </c>
      <c r="I83" s="8">
        <f t="shared" si="1"/>
        <v>69.572646958507249</v>
      </c>
    </row>
    <row r="84" spans="1:9">
      <c r="A84" s="15" t="s">
        <v>10</v>
      </c>
      <c r="B84" s="15"/>
      <c r="C84" s="15"/>
      <c r="D84" s="15"/>
      <c r="E84" s="15"/>
      <c r="F84" s="6">
        <v>488480</v>
      </c>
      <c r="G84" s="6">
        <v>139367</v>
      </c>
      <c r="H84" s="6">
        <v>26079.599999999999</v>
      </c>
      <c r="I84" s="8">
        <f t="shared" si="1"/>
        <v>18.712894731177393</v>
      </c>
    </row>
    <row r="85" spans="1:9">
      <c r="A85" s="15" t="s">
        <v>11</v>
      </c>
      <c r="B85" s="15"/>
      <c r="C85" s="15"/>
      <c r="D85" s="15"/>
      <c r="E85" s="15"/>
      <c r="F85" s="6">
        <v>85470</v>
      </c>
      <c r="G85" s="6">
        <v>33900</v>
      </c>
      <c r="H85" s="6">
        <v>7000</v>
      </c>
      <c r="I85" s="8">
        <f t="shared" si="1"/>
        <v>20.64896755162242</v>
      </c>
    </row>
    <row r="86" spans="1:9">
      <c r="A86" s="15" t="s">
        <v>12</v>
      </c>
      <c r="B86" s="15"/>
      <c r="C86" s="15"/>
      <c r="D86" s="15"/>
      <c r="E86" s="15"/>
      <c r="F86" s="6">
        <v>36750322</v>
      </c>
      <c r="G86" s="6">
        <v>7303333</v>
      </c>
      <c r="H86" s="6">
        <v>2754243.29</v>
      </c>
      <c r="I86" s="8">
        <f t="shared" si="1"/>
        <v>37.712141702973149</v>
      </c>
    </row>
    <row r="87" spans="1:9">
      <c r="A87" s="15" t="s">
        <v>13</v>
      </c>
      <c r="B87" s="15"/>
      <c r="C87" s="15"/>
      <c r="D87" s="15"/>
      <c r="E87" s="15"/>
      <c r="F87" s="6">
        <v>1849677</v>
      </c>
      <c r="G87" s="6">
        <v>982337</v>
      </c>
      <c r="H87" s="9"/>
      <c r="I87" s="8">
        <f t="shared" si="1"/>
        <v>0</v>
      </c>
    </row>
    <row r="88" spans="1:9">
      <c r="A88" s="15" t="s">
        <v>14</v>
      </c>
      <c r="B88" s="15"/>
      <c r="C88" s="15"/>
      <c r="D88" s="15"/>
      <c r="E88" s="15"/>
      <c r="F88" s="6">
        <v>973600</v>
      </c>
      <c r="G88" s="6">
        <v>529832</v>
      </c>
      <c r="H88" s="6">
        <v>19610.009999999998</v>
      </c>
      <c r="I88" s="8">
        <f t="shared" si="1"/>
        <v>3.7011750894623199</v>
      </c>
    </row>
    <row r="89" spans="1:9" ht="33" customHeight="1">
      <c r="A89" s="14" t="s">
        <v>38</v>
      </c>
      <c r="B89" s="14"/>
      <c r="C89" s="14"/>
      <c r="D89" s="14"/>
      <c r="E89" s="14"/>
      <c r="F89" s="7">
        <v>79184525</v>
      </c>
      <c r="G89" s="7">
        <v>15739214</v>
      </c>
      <c r="H89" s="7">
        <v>6766157.79</v>
      </c>
      <c r="I89" s="8">
        <f t="shared" si="1"/>
        <v>42.989172076826712</v>
      </c>
    </row>
    <row r="90" spans="1:9">
      <c r="A90" s="15" t="s">
        <v>9</v>
      </c>
      <c r="B90" s="15"/>
      <c r="C90" s="15"/>
      <c r="D90" s="15"/>
      <c r="E90" s="15"/>
      <c r="F90" s="6">
        <v>18494300</v>
      </c>
      <c r="G90" s="6">
        <v>6442364</v>
      </c>
      <c r="H90" s="6">
        <v>4029914.4</v>
      </c>
      <c r="I90" s="8">
        <f t="shared" si="1"/>
        <v>62.553348429241197</v>
      </c>
    </row>
    <row r="91" spans="1:9">
      <c r="A91" s="15" t="s">
        <v>10</v>
      </c>
      <c r="B91" s="15"/>
      <c r="C91" s="15"/>
      <c r="D91" s="15"/>
      <c r="E91" s="15"/>
      <c r="F91" s="6">
        <v>537500</v>
      </c>
      <c r="G91" s="6">
        <v>113980</v>
      </c>
      <c r="H91" s="6">
        <v>36800</v>
      </c>
      <c r="I91" s="8">
        <f t="shared" si="1"/>
        <v>32.286366029127919</v>
      </c>
    </row>
    <row r="92" spans="1:9">
      <c r="A92" s="15" t="s">
        <v>11</v>
      </c>
      <c r="B92" s="15"/>
      <c r="C92" s="15"/>
      <c r="D92" s="15"/>
      <c r="E92" s="15"/>
      <c r="F92" s="6">
        <v>181522</v>
      </c>
      <c r="G92" s="6">
        <v>36000</v>
      </c>
      <c r="H92" s="6">
        <v>35000</v>
      </c>
      <c r="I92" s="8">
        <f t="shared" si="1"/>
        <v>97.222222222222214</v>
      </c>
    </row>
    <row r="93" spans="1:9">
      <c r="A93" s="15" t="s">
        <v>12</v>
      </c>
      <c r="B93" s="15"/>
      <c r="C93" s="15"/>
      <c r="D93" s="15"/>
      <c r="E93" s="15"/>
      <c r="F93" s="6">
        <v>44745203</v>
      </c>
      <c r="G93" s="6">
        <v>7706000</v>
      </c>
      <c r="H93" s="6">
        <v>2510751.77</v>
      </c>
      <c r="I93" s="8">
        <f t="shared" si="1"/>
        <v>32.581777446145857</v>
      </c>
    </row>
    <row r="94" spans="1:9">
      <c r="A94" s="15" t="s">
        <v>13</v>
      </c>
      <c r="B94" s="15"/>
      <c r="C94" s="15"/>
      <c r="D94" s="15"/>
      <c r="E94" s="15"/>
      <c r="F94" s="6">
        <v>13973000</v>
      </c>
      <c r="G94" s="6">
        <v>664000</v>
      </c>
      <c r="H94" s="9"/>
      <c r="I94" s="8">
        <f t="shared" si="1"/>
        <v>0</v>
      </c>
    </row>
    <row r="95" spans="1:9">
      <c r="A95" s="15" t="s">
        <v>14</v>
      </c>
      <c r="B95" s="15"/>
      <c r="C95" s="15"/>
      <c r="D95" s="15"/>
      <c r="E95" s="15"/>
      <c r="F95" s="6">
        <v>1253000</v>
      </c>
      <c r="G95" s="6">
        <v>776870</v>
      </c>
      <c r="H95" s="6">
        <v>153691.62</v>
      </c>
      <c r="I95" s="8">
        <f t="shared" si="1"/>
        <v>19.783441244995945</v>
      </c>
    </row>
    <row r="96" spans="1:9">
      <c r="A96" s="20" t="s">
        <v>39</v>
      </c>
      <c r="B96" s="20"/>
      <c r="C96" s="20"/>
      <c r="D96" s="20"/>
      <c r="E96" s="20"/>
      <c r="F96" s="7">
        <f>4356223558.4-15200000-13671525</f>
        <v>4327352033.3999996</v>
      </c>
      <c r="G96" s="7">
        <f>1295435871.29+216000-2463790</f>
        <v>1293188081.29</v>
      </c>
      <c r="H96" s="7">
        <v>803713863.82000005</v>
      </c>
      <c r="I96" s="8">
        <f t="shared" si="1"/>
        <v>62.149804459863844</v>
      </c>
    </row>
    <row r="97" spans="1:9">
      <c r="A97" s="21" t="s">
        <v>9</v>
      </c>
      <c r="B97" s="21"/>
      <c r="C97" s="21"/>
      <c r="D97" s="21"/>
      <c r="E97" s="6"/>
      <c r="F97" s="6">
        <v>360273600</v>
      </c>
      <c r="G97" s="6">
        <v>117078533</v>
      </c>
      <c r="H97" s="6">
        <v>77122411.430000007</v>
      </c>
      <c r="I97" s="8">
        <f t="shared" si="1"/>
        <v>65.872375963234873</v>
      </c>
    </row>
    <row r="98" spans="1:9">
      <c r="A98" s="21" t="s">
        <v>16</v>
      </c>
      <c r="B98" s="21"/>
      <c r="C98" s="21"/>
      <c r="D98" s="21"/>
      <c r="E98" s="6"/>
      <c r="F98" s="6">
        <v>1994545488</v>
      </c>
      <c r="G98" s="6">
        <v>635969075</v>
      </c>
      <c r="H98" s="6">
        <v>467002816.98000002</v>
      </c>
      <c r="I98" s="8">
        <f t="shared" si="1"/>
        <v>73.431686435382105</v>
      </c>
    </row>
    <row r="99" spans="1:9">
      <c r="A99" s="21" t="s">
        <v>18</v>
      </c>
      <c r="B99" s="21"/>
      <c r="C99" s="21"/>
      <c r="D99" s="21"/>
      <c r="E99" s="6"/>
      <c r="F99" s="6">
        <v>110292300</v>
      </c>
      <c r="G99" s="6">
        <v>44969042</v>
      </c>
      <c r="H99" s="6">
        <v>28023565.77</v>
      </c>
      <c r="I99" s="8">
        <f t="shared" si="1"/>
        <v>62.317462244359135</v>
      </c>
    </row>
    <row r="100" spans="1:9" ht="30.75" customHeight="1">
      <c r="A100" s="21" t="s">
        <v>10</v>
      </c>
      <c r="B100" s="21"/>
      <c r="C100" s="21"/>
      <c r="D100" s="21"/>
      <c r="E100" s="6"/>
      <c r="F100" s="6">
        <v>184911705</v>
      </c>
      <c r="G100" s="6">
        <v>52602277.890000001</v>
      </c>
      <c r="H100" s="6">
        <v>31063368.629999999</v>
      </c>
      <c r="I100" s="8">
        <f t="shared" si="1"/>
        <v>59.053276542431497</v>
      </c>
    </row>
    <row r="101" spans="1:9">
      <c r="A101" s="21" t="s">
        <v>11</v>
      </c>
      <c r="B101" s="21"/>
      <c r="C101" s="21"/>
      <c r="D101" s="21"/>
      <c r="E101" s="6"/>
      <c r="F101" s="6">
        <v>145851883</v>
      </c>
      <c r="G101" s="6">
        <v>44729013</v>
      </c>
      <c r="H101" s="6">
        <v>31142063.030000001</v>
      </c>
      <c r="I101" s="8">
        <f t="shared" si="1"/>
        <v>69.623854722660667</v>
      </c>
    </row>
    <row r="102" spans="1:9">
      <c r="A102" s="21" t="s">
        <v>22</v>
      </c>
      <c r="B102" s="21"/>
      <c r="C102" s="21"/>
      <c r="D102" s="21"/>
      <c r="E102" s="6"/>
      <c r="F102" s="6">
        <v>171539960</v>
      </c>
      <c r="G102" s="6">
        <v>53343885</v>
      </c>
      <c r="H102" s="6">
        <v>37060139.740000002</v>
      </c>
      <c r="I102" s="8">
        <f t="shared" si="1"/>
        <v>69.474017012446694</v>
      </c>
    </row>
    <row r="103" spans="1:9">
      <c r="A103" s="21" t="s">
        <v>12</v>
      </c>
      <c r="B103" s="21"/>
      <c r="C103" s="21"/>
      <c r="D103" s="21"/>
      <c r="E103" s="6"/>
      <c r="F103" s="6">
        <v>492449125</v>
      </c>
      <c r="G103" s="6">
        <v>131827045</v>
      </c>
      <c r="H103" s="6">
        <v>43568727.009999998</v>
      </c>
      <c r="I103" s="8">
        <f t="shared" si="1"/>
        <v>33.049915523783454</v>
      </c>
    </row>
    <row r="104" spans="1:9">
      <c r="A104" s="21" t="s">
        <v>13</v>
      </c>
      <c r="B104" s="21"/>
      <c r="C104" s="21"/>
      <c r="D104" s="21"/>
      <c r="E104" s="6"/>
      <c r="F104" s="6">
        <v>716628835.39999998</v>
      </c>
      <c r="G104" s="6">
        <v>156090237.40000001</v>
      </c>
      <c r="H104" s="6">
        <v>56624730.140000001</v>
      </c>
      <c r="I104" s="8">
        <f t="shared" si="1"/>
        <v>36.276919737710642</v>
      </c>
    </row>
    <row r="105" spans="1:9">
      <c r="A105" s="21" t="s">
        <v>14</v>
      </c>
      <c r="B105" s="21"/>
      <c r="C105" s="21"/>
      <c r="D105" s="21"/>
      <c r="E105" s="6"/>
      <c r="F105" s="6">
        <v>71485562</v>
      </c>
      <c r="G105" s="6">
        <v>22745163</v>
      </c>
      <c r="H105" s="6">
        <v>2038041.09</v>
      </c>
      <c r="I105" s="8">
        <f t="shared" si="1"/>
        <v>8.960327477099197</v>
      </c>
    </row>
    <row r="106" spans="1:9">
      <c r="A106" s="21" t="s">
        <v>33</v>
      </c>
      <c r="B106" s="21"/>
      <c r="C106" s="21"/>
      <c r="D106" s="21"/>
      <c r="E106" s="6"/>
      <c r="F106" s="6">
        <v>108245100</v>
      </c>
      <c r="G106" s="6">
        <v>36081600</v>
      </c>
      <c r="H106" s="6">
        <v>30068000</v>
      </c>
      <c r="I106" s="8">
        <f t="shared" si="1"/>
        <v>83.333333333333343</v>
      </c>
    </row>
    <row r="107" spans="1:9">
      <c r="A107" s="20" t="s">
        <v>39</v>
      </c>
      <c r="B107" s="20"/>
      <c r="C107" s="20"/>
      <c r="D107" s="20"/>
      <c r="E107" s="7"/>
      <c r="F107" s="7">
        <f>4356223558.4-15200000-13671525</f>
        <v>4327352033.3999996</v>
      </c>
      <c r="G107" s="7">
        <f>1295435871.29+216000-2463790</f>
        <v>1293188081.29</v>
      </c>
      <c r="H107" s="7">
        <v>803713863.82000005</v>
      </c>
      <c r="I107" s="8">
        <f t="shared" si="1"/>
        <v>62.149804459863844</v>
      </c>
    </row>
  </sheetData>
  <mergeCells count="110">
    <mergeCell ref="A107:D107"/>
    <mergeCell ref="A101:D101"/>
    <mergeCell ref="A102:D102"/>
    <mergeCell ref="A103:D103"/>
    <mergeCell ref="A104:D104"/>
    <mergeCell ref="A105:D105"/>
    <mergeCell ref="A106:D106"/>
    <mergeCell ref="A95:E95"/>
    <mergeCell ref="A96:E96"/>
    <mergeCell ref="A97:D97"/>
    <mergeCell ref="A98:D98"/>
    <mergeCell ref="A99:D99"/>
    <mergeCell ref="A100:D100"/>
    <mergeCell ref="A89:E89"/>
    <mergeCell ref="A90:E90"/>
    <mergeCell ref="A91:E91"/>
    <mergeCell ref="A92:E92"/>
    <mergeCell ref="A93:E93"/>
    <mergeCell ref="A94:E94"/>
    <mergeCell ref="A83:E83"/>
    <mergeCell ref="A84:E84"/>
    <mergeCell ref="A85:E85"/>
    <mergeCell ref="A86:E86"/>
    <mergeCell ref="A87:E87"/>
    <mergeCell ref="A88:E88"/>
    <mergeCell ref="A77:E77"/>
    <mergeCell ref="A78:E78"/>
    <mergeCell ref="A79:E79"/>
    <mergeCell ref="A80:E80"/>
    <mergeCell ref="A81:E81"/>
    <mergeCell ref="A82:E82"/>
    <mergeCell ref="A71:E71"/>
    <mergeCell ref="A72:E72"/>
    <mergeCell ref="A73:E73"/>
    <mergeCell ref="A74:E74"/>
    <mergeCell ref="A75:E75"/>
    <mergeCell ref="A76:E76"/>
    <mergeCell ref="A65:E65"/>
    <mergeCell ref="A66:E66"/>
    <mergeCell ref="A67:E67"/>
    <mergeCell ref="A68:E68"/>
    <mergeCell ref="A69:E69"/>
    <mergeCell ref="A70:E70"/>
    <mergeCell ref="A59:E59"/>
    <mergeCell ref="A60:E60"/>
    <mergeCell ref="A61:E61"/>
    <mergeCell ref="A62:E62"/>
    <mergeCell ref="A63:E63"/>
    <mergeCell ref="A64:E64"/>
    <mergeCell ref="A53:E53"/>
    <mergeCell ref="A54:E54"/>
    <mergeCell ref="A55:E55"/>
    <mergeCell ref="A56:E56"/>
    <mergeCell ref="A57:E57"/>
    <mergeCell ref="A58:E58"/>
    <mergeCell ref="A47:E47"/>
    <mergeCell ref="A48:E48"/>
    <mergeCell ref="A49:E49"/>
    <mergeCell ref="A50:E50"/>
    <mergeCell ref="A51:E51"/>
    <mergeCell ref="A52:E52"/>
    <mergeCell ref="A41:E41"/>
    <mergeCell ref="A42:E42"/>
    <mergeCell ref="A43:E43"/>
    <mergeCell ref="A44:E44"/>
    <mergeCell ref="A45:E45"/>
    <mergeCell ref="A46:E46"/>
    <mergeCell ref="A35:E35"/>
    <mergeCell ref="A36:E36"/>
    <mergeCell ref="A37:E37"/>
    <mergeCell ref="A38:E38"/>
    <mergeCell ref="A39:E39"/>
    <mergeCell ref="A40:E40"/>
    <mergeCell ref="A29:E29"/>
    <mergeCell ref="A30:E30"/>
    <mergeCell ref="A31:E31"/>
    <mergeCell ref="A32:E32"/>
    <mergeCell ref="A33:E33"/>
    <mergeCell ref="A34:E34"/>
    <mergeCell ref="A23:E23"/>
    <mergeCell ref="A24:E24"/>
    <mergeCell ref="A25:E25"/>
    <mergeCell ref="A26:E26"/>
    <mergeCell ref="A27:E27"/>
    <mergeCell ref="A28:E28"/>
    <mergeCell ref="A17:E17"/>
    <mergeCell ref="A18:E18"/>
    <mergeCell ref="A19:E19"/>
    <mergeCell ref="A20:E20"/>
    <mergeCell ref="A21:E21"/>
    <mergeCell ref="A22:E22"/>
    <mergeCell ref="A11:E11"/>
    <mergeCell ref="A12:E12"/>
    <mergeCell ref="A13:E13"/>
    <mergeCell ref="A14:E14"/>
    <mergeCell ref="A15:E15"/>
    <mergeCell ref="A16:E16"/>
    <mergeCell ref="A5:E5"/>
    <mergeCell ref="A6:E6"/>
    <mergeCell ref="A7:E7"/>
    <mergeCell ref="A8:E8"/>
    <mergeCell ref="A9:E9"/>
    <mergeCell ref="A10:E10"/>
    <mergeCell ref="A1:I1"/>
    <mergeCell ref="A3:E3"/>
    <mergeCell ref="F3:F4"/>
    <mergeCell ref="G3:G4"/>
    <mergeCell ref="H3:H4"/>
    <mergeCell ref="I3:I4"/>
    <mergeCell ref="A4:E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45"/>
  <sheetViews>
    <sheetView tabSelected="1" workbookViewId="0">
      <selection activeCell="A2" sqref="A2"/>
    </sheetView>
  </sheetViews>
  <sheetFormatPr defaultRowHeight="15"/>
  <cols>
    <col min="6" max="6" width="17.42578125" customWidth="1"/>
    <col min="7" max="7" width="16" customWidth="1"/>
    <col min="8" max="8" width="13.85546875" customWidth="1"/>
    <col min="9" max="9" width="14.5703125" customWidth="1"/>
  </cols>
  <sheetData>
    <row r="1" spans="1:9" ht="48.7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>
      <c r="A2" s="10"/>
      <c r="B2" s="10"/>
      <c r="C2" s="10"/>
      <c r="D2" s="10"/>
      <c r="E2" s="10"/>
      <c r="F2" s="10"/>
      <c r="G2" s="10"/>
      <c r="H2" s="10"/>
      <c r="I2" s="11" t="s">
        <v>1</v>
      </c>
    </row>
    <row r="3" spans="1:9">
      <c r="A3" s="27" t="s">
        <v>2</v>
      </c>
      <c r="B3" s="27"/>
      <c r="C3" s="27"/>
      <c r="D3" s="27"/>
      <c r="E3" s="27"/>
      <c r="F3" s="28" t="s">
        <v>3</v>
      </c>
      <c r="G3" s="28" t="s">
        <v>4</v>
      </c>
      <c r="H3" s="28" t="s">
        <v>5</v>
      </c>
      <c r="I3" s="28" t="s">
        <v>6</v>
      </c>
    </row>
    <row r="4" spans="1:9" ht="48" customHeight="1">
      <c r="A4" s="27" t="s">
        <v>40</v>
      </c>
      <c r="B4" s="27"/>
      <c r="C4" s="27"/>
      <c r="D4" s="27"/>
      <c r="E4" s="27"/>
      <c r="F4" s="29"/>
      <c r="G4" s="29"/>
      <c r="H4" s="29"/>
      <c r="I4" s="29"/>
    </row>
    <row r="5" spans="1:9" ht="33.75" customHeight="1">
      <c r="A5" s="22" t="s">
        <v>8</v>
      </c>
      <c r="B5" s="22"/>
      <c r="C5" s="22"/>
      <c r="D5" s="22"/>
      <c r="E5" s="22"/>
      <c r="F5" s="3">
        <f>455555808-15200000</f>
        <v>440355808</v>
      </c>
      <c r="G5" s="3">
        <f>108992559+216000</f>
        <v>109208559</v>
      </c>
      <c r="H5" s="3">
        <v>63777092.460000001</v>
      </c>
      <c r="I5" s="12">
        <f>SUM(H5)/G5*100</f>
        <v>58.399353534185906</v>
      </c>
    </row>
    <row r="6" spans="1:9">
      <c r="A6" s="23" t="s">
        <v>41</v>
      </c>
      <c r="B6" s="23"/>
      <c r="C6" s="23"/>
      <c r="D6" s="23"/>
      <c r="E6" s="23"/>
      <c r="F6" s="3">
        <v>294605408</v>
      </c>
      <c r="G6" s="3">
        <v>92236359</v>
      </c>
      <c r="H6" s="3">
        <v>63777092.460000001</v>
      </c>
      <c r="I6" s="12">
        <f t="shared" ref="I6:I69" si="0">SUM(H6)/G6*100</f>
        <v>69.145284084771816</v>
      </c>
    </row>
    <row r="7" spans="1:9" ht="30" customHeight="1">
      <c r="A7" s="24" t="s">
        <v>42</v>
      </c>
      <c r="B7" s="24"/>
      <c r="C7" s="24"/>
      <c r="D7" s="24"/>
      <c r="E7" s="24"/>
      <c r="F7" s="3">
        <v>68694492</v>
      </c>
      <c r="G7" s="3">
        <v>21824460</v>
      </c>
      <c r="H7" s="3">
        <v>15442783.359999999</v>
      </c>
      <c r="I7" s="12">
        <f t="shared" si="0"/>
        <v>70.759062813008882</v>
      </c>
    </row>
    <row r="8" spans="1:9">
      <c r="A8" s="25" t="s">
        <v>43</v>
      </c>
      <c r="B8" s="25"/>
      <c r="C8" s="25"/>
      <c r="D8" s="25"/>
      <c r="E8" s="25"/>
      <c r="F8" s="3">
        <v>56165714</v>
      </c>
      <c r="G8" s="3">
        <v>17825587</v>
      </c>
      <c r="H8" s="3">
        <v>12598623.300000001</v>
      </c>
      <c r="I8" s="12">
        <f t="shared" si="0"/>
        <v>70.677186114544227</v>
      </c>
    </row>
    <row r="9" spans="1:9">
      <c r="A9" s="26" t="s">
        <v>44</v>
      </c>
      <c r="B9" s="26"/>
      <c r="C9" s="26"/>
      <c r="D9" s="26"/>
      <c r="E9" s="26"/>
      <c r="F9" s="3">
        <v>56165714</v>
      </c>
      <c r="G9" s="3">
        <v>17825587</v>
      </c>
      <c r="H9" s="3">
        <v>12598623.300000001</v>
      </c>
      <c r="I9" s="12">
        <f t="shared" si="0"/>
        <v>70.677186114544227</v>
      </c>
    </row>
    <row r="10" spans="1:9">
      <c r="A10" s="25" t="s">
        <v>45</v>
      </c>
      <c r="B10" s="25"/>
      <c r="C10" s="25"/>
      <c r="D10" s="25"/>
      <c r="E10" s="25"/>
      <c r="F10" s="3">
        <v>12528778</v>
      </c>
      <c r="G10" s="3">
        <v>3998873</v>
      </c>
      <c r="H10" s="3">
        <v>2844160.06</v>
      </c>
      <c r="I10" s="12">
        <f t="shared" si="0"/>
        <v>71.1240406984668</v>
      </c>
    </row>
    <row r="11" spans="1:9">
      <c r="A11" s="24" t="s">
        <v>46</v>
      </c>
      <c r="B11" s="24"/>
      <c r="C11" s="24"/>
      <c r="D11" s="24"/>
      <c r="E11" s="24"/>
      <c r="F11" s="3">
        <v>220168116</v>
      </c>
      <c r="G11" s="3">
        <v>68451190</v>
      </c>
      <c r="H11" s="3">
        <v>47488594.719999999</v>
      </c>
      <c r="I11" s="12">
        <f t="shared" si="0"/>
        <v>69.375849740523137</v>
      </c>
    </row>
    <row r="12" spans="1:9" ht="28.5" customHeight="1">
      <c r="A12" s="25" t="s">
        <v>47</v>
      </c>
      <c r="B12" s="25"/>
      <c r="C12" s="25"/>
      <c r="D12" s="25"/>
      <c r="E12" s="25"/>
      <c r="F12" s="3">
        <v>3617508</v>
      </c>
      <c r="G12" s="3">
        <v>1363674</v>
      </c>
      <c r="H12" s="3">
        <v>295042.44</v>
      </c>
      <c r="I12" s="12">
        <f t="shared" si="0"/>
        <v>21.635848450582763</v>
      </c>
    </row>
    <row r="13" spans="1:9" ht="25.5" customHeight="1">
      <c r="A13" s="25" t="s">
        <v>48</v>
      </c>
      <c r="B13" s="25"/>
      <c r="C13" s="25"/>
      <c r="D13" s="25"/>
      <c r="E13" s="25"/>
      <c r="F13" s="3">
        <v>199611145</v>
      </c>
      <c r="G13" s="3">
        <v>65620522</v>
      </c>
      <c r="H13" s="3">
        <v>46485688.799999997</v>
      </c>
      <c r="I13" s="12">
        <f t="shared" si="0"/>
        <v>70.84016917756307</v>
      </c>
    </row>
    <row r="14" spans="1:9">
      <c r="A14" s="25" t="s">
        <v>49</v>
      </c>
      <c r="B14" s="25"/>
      <c r="C14" s="25"/>
      <c r="D14" s="25"/>
      <c r="E14" s="25"/>
      <c r="F14" s="3">
        <v>120498</v>
      </c>
      <c r="G14" s="3">
        <v>34784</v>
      </c>
      <c r="H14" s="3">
        <v>12133.5</v>
      </c>
      <c r="I14" s="12">
        <f t="shared" si="0"/>
        <v>34.882417203311867</v>
      </c>
    </row>
    <row r="15" spans="1:9" ht="30.75" customHeight="1">
      <c r="A15" s="25" t="s">
        <v>50</v>
      </c>
      <c r="B15" s="25"/>
      <c r="C15" s="25"/>
      <c r="D15" s="25"/>
      <c r="E15" s="25"/>
      <c r="F15" s="3">
        <v>2643985</v>
      </c>
      <c r="G15" s="3">
        <v>1302210</v>
      </c>
      <c r="H15" s="3">
        <v>695729.98</v>
      </c>
      <c r="I15" s="12">
        <f t="shared" si="0"/>
        <v>53.426865098563212</v>
      </c>
    </row>
    <row r="16" spans="1:9">
      <c r="A16" s="26" t="s">
        <v>51</v>
      </c>
      <c r="B16" s="26"/>
      <c r="C16" s="26"/>
      <c r="D16" s="26"/>
      <c r="E16" s="26"/>
      <c r="F16" s="3">
        <v>169195</v>
      </c>
      <c r="G16" s="3">
        <v>103754</v>
      </c>
      <c r="H16" s="3">
        <v>85700.19</v>
      </c>
      <c r="I16" s="12">
        <f t="shared" si="0"/>
        <v>82.599408215586863</v>
      </c>
    </row>
    <row r="17" spans="1:9" ht="28.5" customHeight="1">
      <c r="A17" s="26" t="s">
        <v>52</v>
      </c>
      <c r="B17" s="26"/>
      <c r="C17" s="26"/>
      <c r="D17" s="26"/>
      <c r="E17" s="26"/>
      <c r="F17" s="3">
        <v>249116</v>
      </c>
      <c r="G17" s="3">
        <v>87094</v>
      </c>
      <c r="H17" s="3">
        <v>62220.2</v>
      </c>
      <c r="I17" s="12">
        <f t="shared" si="0"/>
        <v>71.440282912714991</v>
      </c>
    </row>
    <row r="18" spans="1:9">
      <c r="A18" s="26" t="s">
        <v>53</v>
      </c>
      <c r="B18" s="26"/>
      <c r="C18" s="26"/>
      <c r="D18" s="26"/>
      <c r="E18" s="26"/>
      <c r="F18" s="3">
        <v>1121994</v>
      </c>
      <c r="G18" s="3">
        <v>448652</v>
      </c>
      <c r="H18" s="3">
        <v>231451.55</v>
      </c>
      <c r="I18" s="12">
        <f t="shared" si="0"/>
        <v>51.588213136239226</v>
      </c>
    </row>
    <row r="19" spans="1:9">
      <c r="A19" s="26" t="s">
        <v>54</v>
      </c>
      <c r="B19" s="26"/>
      <c r="C19" s="26"/>
      <c r="D19" s="26"/>
      <c r="E19" s="26"/>
      <c r="F19" s="3">
        <v>1067800</v>
      </c>
      <c r="G19" s="3">
        <v>647920</v>
      </c>
      <c r="H19" s="3">
        <v>307519.3</v>
      </c>
      <c r="I19" s="12">
        <f t="shared" si="0"/>
        <v>47.46254167181133</v>
      </c>
    </row>
    <row r="20" spans="1:9" ht="30.75" customHeight="1">
      <c r="A20" s="26" t="s">
        <v>55</v>
      </c>
      <c r="B20" s="26"/>
      <c r="C20" s="26"/>
      <c r="D20" s="26"/>
      <c r="E20" s="26"/>
      <c r="F20" s="3">
        <v>35880</v>
      </c>
      <c r="G20" s="3">
        <v>14790</v>
      </c>
      <c r="H20" s="3">
        <v>8838.74</v>
      </c>
      <c r="I20" s="12">
        <f t="shared" si="0"/>
        <v>59.761595672751852</v>
      </c>
    </row>
    <row r="21" spans="1:9" ht="34.5" customHeight="1">
      <c r="A21" s="25" t="s">
        <v>56</v>
      </c>
      <c r="B21" s="25"/>
      <c r="C21" s="25"/>
      <c r="D21" s="25"/>
      <c r="E21" s="25"/>
      <c r="F21" s="3">
        <v>14174980</v>
      </c>
      <c r="G21" s="3">
        <v>130000</v>
      </c>
      <c r="H21" s="4"/>
      <c r="I21" s="12">
        <f t="shared" si="0"/>
        <v>0</v>
      </c>
    </row>
    <row r="22" spans="1:9" ht="50.25" customHeight="1">
      <c r="A22" s="26" t="s">
        <v>57</v>
      </c>
      <c r="B22" s="26"/>
      <c r="C22" s="26"/>
      <c r="D22" s="26"/>
      <c r="E22" s="26"/>
      <c r="F22" s="3">
        <v>14174980</v>
      </c>
      <c r="G22" s="3">
        <v>130000</v>
      </c>
      <c r="H22" s="4"/>
      <c r="I22" s="12">
        <f t="shared" si="0"/>
        <v>0</v>
      </c>
    </row>
    <row r="23" spans="1:9">
      <c r="A23" s="24" t="s">
        <v>58</v>
      </c>
      <c r="B23" s="24"/>
      <c r="C23" s="24"/>
      <c r="D23" s="24"/>
      <c r="E23" s="24"/>
      <c r="F23" s="3">
        <v>3040000</v>
      </c>
      <c r="G23" s="3">
        <v>1343565</v>
      </c>
      <c r="H23" s="3">
        <v>489764.18</v>
      </c>
      <c r="I23" s="12">
        <f t="shared" si="0"/>
        <v>36.452585472232457</v>
      </c>
    </row>
    <row r="24" spans="1:9">
      <c r="A24" s="25" t="s">
        <v>59</v>
      </c>
      <c r="B24" s="25"/>
      <c r="C24" s="25"/>
      <c r="D24" s="25"/>
      <c r="E24" s="25"/>
      <c r="F24" s="3">
        <v>3040000</v>
      </c>
      <c r="G24" s="3">
        <v>1343565</v>
      </c>
      <c r="H24" s="3">
        <v>489764.18</v>
      </c>
      <c r="I24" s="12">
        <f t="shared" si="0"/>
        <v>36.452585472232457</v>
      </c>
    </row>
    <row r="25" spans="1:9">
      <c r="A25" s="24" t="s">
        <v>60</v>
      </c>
      <c r="B25" s="24"/>
      <c r="C25" s="24"/>
      <c r="D25" s="24"/>
      <c r="E25" s="24"/>
      <c r="F25" s="3">
        <v>339000</v>
      </c>
      <c r="G25" s="4"/>
      <c r="H25" s="4"/>
      <c r="I25" s="12"/>
    </row>
    <row r="26" spans="1:9">
      <c r="A26" s="25" t="s">
        <v>61</v>
      </c>
      <c r="B26" s="25"/>
      <c r="C26" s="25"/>
      <c r="D26" s="25"/>
      <c r="E26" s="25"/>
      <c r="F26" s="3">
        <v>339000</v>
      </c>
      <c r="G26" s="4"/>
      <c r="H26" s="4"/>
      <c r="I26" s="12"/>
    </row>
    <row r="27" spans="1:9">
      <c r="A27" s="24" t="s">
        <v>62</v>
      </c>
      <c r="B27" s="24"/>
      <c r="C27" s="24"/>
      <c r="D27" s="24"/>
      <c r="E27" s="24"/>
      <c r="F27" s="3">
        <v>2363800</v>
      </c>
      <c r="G27" s="3">
        <v>617144</v>
      </c>
      <c r="H27" s="3">
        <v>355950.2</v>
      </c>
      <c r="I27" s="12">
        <f t="shared" si="0"/>
        <v>57.677008931464947</v>
      </c>
    </row>
    <row r="28" spans="1:9">
      <c r="A28" s="23" t="s">
        <v>63</v>
      </c>
      <c r="B28" s="23"/>
      <c r="C28" s="23"/>
      <c r="D28" s="23"/>
      <c r="E28" s="23"/>
      <c r="F28" s="3">
        <v>145750400</v>
      </c>
      <c r="G28" s="3">
        <v>16972200</v>
      </c>
      <c r="H28" s="4"/>
      <c r="I28" s="12">
        <f t="shared" si="0"/>
        <v>0</v>
      </c>
    </row>
    <row r="29" spans="1:9">
      <c r="A29" s="24" t="s">
        <v>64</v>
      </c>
      <c r="B29" s="24"/>
      <c r="C29" s="24"/>
      <c r="D29" s="24"/>
      <c r="E29" s="24"/>
      <c r="F29" s="3">
        <v>140750400</v>
      </c>
      <c r="G29" s="3">
        <v>16372200</v>
      </c>
      <c r="H29" s="4"/>
      <c r="I29" s="12">
        <f t="shared" si="0"/>
        <v>0</v>
      </c>
    </row>
    <row r="30" spans="1:9">
      <c r="A30" s="25" t="s">
        <v>65</v>
      </c>
      <c r="B30" s="25"/>
      <c r="C30" s="25"/>
      <c r="D30" s="25"/>
      <c r="E30" s="25"/>
      <c r="F30" s="3">
        <v>140750400</v>
      </c>
      <c r="G30" s="3">
        <v>16372200</v>
      </c>
      <c r="H30" s="4"/>
      <c r="I30" s="12">
        <f t="shared" si="0"/>
        <v>0</v>
      </c>
    </row>
    <row r="31" spans="1:9">
      <c r="A31" s="24" t="s">
        <v>66</v>
      </c>
      <c r="B31" s="24"/>
      <c r="C31" s="24"/>
      <c r="D31" s="24"/>
      <c r="E31" s="24"/>
      <c r="F31" s="3">
        <v>5000000</v>
      </c>
      <c r="G31" s="3">
        <v>600000</v>
      </c>
      <c r="H31" s="4"/>
      <c r="I31" s="12">
        <f t="shared" si="0"/>
        <v>0</v>
      </c>
    </row>
    <row r="32" spans="1:9">
      <c r="A32" s="25" t="s">
        <v>67</v>
      </c>
      <c r="B32" s="25"/>
      <c r="C32" s="25"/>
      <c r="D32" s="25"/>
      <c r="E32" s="25"/>
      <c r="F32" s="3">
        <v>5000000</v>
      </c>
      <c r="G32" s="3">
        <v>600000</v>
      </c>
      <c r="H32" s="4"/>
      <c r="I32" s="12">
        <f t="shared" si="0"/>
        <v>0</v>
      </c>
    </row>
    <row r="33" spans="1:9">
      <c r="A33" s="22" t="s">
        <v>15</v>
      </c>
      <c r="B33" s="22"/>
      <c r="C33" s="22"/>
      <c r="D33" s="22"/>
      <c r="E33" s="22"/>
      <c r="F33" s="3">
        <v>1950118891</v>
      </c>
      <c r="G33" s="3">
        <v>619224011</v>
      </c>
      <c r="H33" s="3">
        <v>452666325.43000001</v>
      </c>
      <c r="I33" s="12">
        <f t="shared" si="0"/>
        <v>73.102191999786641</v>
      </c>
    </row>
    <row r="34" spans="1:9">
      <c r="A34" s="23" t="s">
        <v>41</v>
      </c>
      <c r="B34" s="23"/>
      <c r="C34" s="23"/>
      <c r="D34" s="23"/>
      <c r="E34" s="23"/>
      <c r="F34" s="3">
        <v>1936097728</v>
      </c>
      <c r="G34" s="3">
        <v>617460085</v>
      </c>
      <c r="H34" s="3">
        <v>452666325.43000001</v>
      </c>
      <c r="I34" s="12">
        <f t="shared" si="0"/>
        <v>73.311026320025206</v>
      </c>
    </row>
    <row r="35" spans="1:9">
      <c r="A35" s="24" t="s">
        <v>42</v>
      </c>
      <c r="B35" s="24"/>
      <c r="C35" s="24"/>
      <c r="D35" s="24"/>
      <c r="E35" s="24"/>
      <c r="F35" s="3">
        <v>1645133502</v>
      </c>
      <c r="G35" s="3">
        <v>499830160</v>
      </c>
      <c r="H35" s="3">
        <v>380770755.97000003</v>
      </c>
      <c r="I35" s="12">
        <f t="shared" si="0"/>
        <v>76.180028025919853</v>
      </c>
    </row>
    <row r="36" spans="1:9">
      <c r="A36" s="25" t="s">
        <v>43</v>
      </c>
      <c r="B36" s="25"/>
      <c r="C36" s="25"/>
      <c r="D36" s="25"/>
      <c r="E36" s="25"/>
      <c r="F36" s="3">
        <v>1348470082</v>
      </c>
      <c r="G36" s="3">
        <v>409059549</v>
      </c>
      <c r="H36" s="3">
        <v>310954311.97000003</v>
      </c>
      <c r="I36" s="12">
        <f t="shared" si="0"/>
        <v>76.016881339200808</v>
      </c>
    </row>
    <row r="37" spans="1:9">
      <c r="A37" s="26" t="s">
        <v>44</v>
      </c>
      <c r="B37" s="26"/>
      <c r="C37" s="26"/>
      <c r="D37" s="26"/>
      <c r="E37" s="26"/>
      <c r="F37" s="3">
        <v>1348470082</v>
      </c>
      <c r="G37" s="3">
        <v>409059549</v>
      </c>
      <c r="H37" s="3">
        <v>310954311.97000003</v>
      </c>
      <c r="I37" s="12">
        <f t="shared" si="0"/>
        <v>76.016881339200808</v>
      </c>
    </row>
    <row r="38" spans="1:9">
      <c r="A38" s="25" t="s">
        <v>45</v>
      </c>
      <c r="B38" s="25"/>
      <c r="C38" s="25"/>
      <c r="D38" s="25"/>
      <c r="E38" s="25"/>
      <c r="F38" s="3">
        <v>296663420</v>
      </c>
      <c r="G38" s="3">
        <v>90770611</v>
      </c>
      <c r="H38" s="3">
        <v>69816444</v>
      </c>
      <c r="I38" s="12">
        <f t="shared" si="0"/>
        <v>76.915251787828112</v>
      </c>
    </row>
    <row r="39" spans="1:9">
      <c r="A39" s="24" t="s">
        <v>46</v>
      </c>
      <c r="B39" s="24"/>
      <c r="C39" s="24"/>
      <c r="D39" s="24"/>
      <c r="E39" s="24"/>
      <c r="F39" s="3">
        <v>254602985</v>
      </c>
      <c r="G39" s="3">
        <v>105563898</v>
      </c>
      <c r="H39" s="3">
        <v>63691858.939999998</v>
      </c>
      <c r="I39" s="12">
        <f t="shared" si="0"/>
        <v>60.334887349461077</v>
      </c>
    </row>
    <row r="40" spans="1:9">
      <c r="A40" s="25" t="s">
        <v>47</v>
      </c>
      <c r="B40" s="25"/>
      <c r="C40" s="25"/>
      <c r="D40" s="25"/>
      <c r="E40" s="25"/>
      <c r="F40" s="3">
        <v>14342443</v>
      </c>
      <c r="G40" s="3">
        <v>6083991</v>
      </c>
      <c r="H40" s="3">
        <v>113394.14</v>
      </c>
      <c r="I40" s="12">
        <f t="shared" si="0"/>
        <v>1.8638117643500787</v>
      </c>
    </row>
    <row r="41" spans="1:9" ht="35.25" customHeight="1">
      <c r="A41" s="25" t="s">
        <v>68</v>
      </c>
      <c r="B41" s="25"/>
      <c r="C41" s="25"/>
      <c r="D41" s="25"/>
      <c r="E41" s="25"/>
      <c r="F41" s="3">
        <v>333691</v>
      </c>
      <c r="G41" s="3">
        <v>269631</v>
      </c>
      <c r="H41" s="3">
        <v>3260</v>
      </c>
      <c r="I41" s="12">
        <f t="shared" si="0"/>
        <v>1.2090597891192036</v>
      </c>
    </row>
    <row r="42" spans="1:9">
      <c r="A42" s="25" t="s">
        <v>69</v>
      </c>
      <c r="B42" s="25"/>
      <c r="C42" s="25"/>
      <c r="D42" s="25"/>
      <c r="E42" s="25"/>
      <c r="F42" s="3">
        <v>97771487</v>
      </c>
      <c r="G42" s="3">
        <v>21623899</v>
      </c>
      <c r="H42" s="3">
        <v>13083967.35</v>
      </c>
      <c r="I42" s="12">
        <f t="shared" si="0"/>
        <v>60.506975869615374</v>
      </c>
    </row>
    <row r="43" spans="1:9">
      <c r="A43" s="25" t="s">
        <v>48</v>
      </c>
      <c r="B43" s="25"/>
      <c r="C43" s="25"/>
      <c r="D43" s="25"/>
      <c r="E43" s="25"/>
      <c r="F43" s="3">
        <v>31208408</v>
      </c>
      <c r="G43" s="3">
        <v>9629958</v>
      </c>
      <c r="H43" s="3">
        <v>2384658.86</v>
      </c>
      <c r="I43" s="12">
        <f t="shared" si="0"/>
        <v>24.76292066902057</v>
      </c>
    </row>
    <row r="44" spans="1:9">
      <c r="A44" s="25" t="s">
        <v>50</v>
      </c>
      <c r="B44" s="25"/>
      <c r="C44" s="25"/>
      <c r="D44" s="25"/>
      <c r="E44" s="25"/>
      <c r="F44" s="3">
        <v>103600366</v>
      </c>
      <c r="G44" s="3">
        <v>65284408</v>
      </c>
      <c r="H44" s="3">
        <v>46536191.200000003</v>
      </c>
      <c r="I44" s="12">
        <f t="shared" si="0"/>
        <v>71.282244299435177</v>
      </c>
    </row>
    <row r="45" spans="1:9" ht="19.5" customHeight="1">
      <c r="A45" s="26" t="s">
        <v>51</v>
      </c>
      <c r="B45" s="26"/>
      <c r="C45" s="26"/>
      <c r="D45" s="26"/>
      <c r="E45" s="26"/>
      <c r="F45" s="3">
        <v>66948375</v>
      </c>
      <c r="G45" s="3">
        <v>47377978</v>
      </c>
      <c r="H45" s="3">
        <v>35858994.380000003</v>
      </c>
      <c r="I45" s="12">
        <f t="shared" si="0"/>
        <v>75.68705101766902</v>
      </c>
    </row>
    <row r="46" spans="1:9" ht="34.5" customHeight="1">
      <c r="A46" s="26" t="s">
        <v>52</v>
      </c>
      <c r="B46" s="26"/>
      <c r="C46" s="26"/>
      <c r="D46" s="26"/>
      <c r="E46" s="26"/>
      <c r="F46" s="3">
        <v>5206753</v>
      </c>
      <c r="G46" s="3">
        <v>1886516</v>
      </c>
      <c r="H46" s="3">
        <v>1300992.8899999999</v>
      </c>
      <c r="I46" s="12">
        <f t="shared" si="0"/>
        <v>68.96272758884632</v>
      </c>
    </row>
    <row r="47" spans="1:9">
      <c r="A47" s="26" t="s">
        <v>53</v>
      </c>
      <c r="B47" s="26"/>
      <c r="C47" s="26"/>
      <c r="D47" s="26"/>
      <c r="E47" s="26"/>
      <c r="F47" s="3">
        <v>19769688</v>
      </c>
      <c r="G47" s="3">
        <v>8109664</v>
      </c>
      <c r="H47" s="3">
        <v>5036555.5599999996</v>
      </c>
      <c r="I47" s="12">
        <f t="shared" si="0"/>
        <v>62.105600922553627</v>
      </c>
    </row>
    <row r="48" spans="1:9">
      <c r="A48" s="26" t="s">
        <v>54</v>
      </c>
      <c r="B48" s="26"/>
      <c r="C48" s="26"/>
      <c r="D48" s="26"/>
      <c r="E48" s="26"/>
      <c r="F48" s="3">
        <v>3047826</v>
      </c>
      <c r="G48" s="3">
        <v>2340848</v>
      </c>
      <c r="H48" s="3">
        <v>1489606.6</v>
      </c>
      <c r="I48" s="12">
        <f t="shared" si="0"/>
        <v>63.635340697046551</v>
      </c>
    </row>
    <row r="49" spans="1:9" ht="32.25" customHeight="1">
      <c r="A49" s="26" t="s">
        <v>55</v>
      </c>
      <c r="B49" s="26"/>
      <c r="C49" s="26"/>
      <c r="D49" s="26"/>
      <c r="E49" s="26"/>
      <c r="F49" s="3">
        <v>4975979</v>
      </c>
      <c r="G49" s="3">
        <v>2679711</v>
      </c>
      <c r="H49" s="3">
        <v>1034213.15</v>
      </c>
      <c r="I49" s="12">
        <f t="shared" si="0"/>
        <v>38.594204748198599</v>
      </c>
    </row>
    <row r="50" spans="1:9">
      <c r="A50" s="26" t="s">
        <v>70</v>
      </c>
      <c r="B50" s="26"/>
      <c r="C50" s="26"/>
      <c r="D50" s="26"/>
      <c r="E50" s="26"/>
      <c r="F50" s="3">
        <v>3651745</v>
      </c>
      <c r="G50" s="3">
        <v>2889691</v>
      </c>
      <c r="H50" s="3">
        <v>1815828.62</v>
      </c>
      <c r="I50" s="12">
        <f t="shared" si="0"/>
        <v>62.838158820441357</v>
      </c>
    </row>
    <row r="51" spans="1:9" ht="47.25" customHeight="1">
      <c r="A51" s="25" t="s">
        <v>56</v>
      </c>
      <c r="B51" s="25"/>
      <c r="C51" s="25"/>
      <c r="D51" s="25"/>
      <c r="E51" s="25"/>
      <c r="F51" s="3">
        <v>7346590</v>
      </c>
      <c r="G51" s="3">
        <v>2672011</v>
      </c>
      <c r="H51" s="3">
        <v>1570387.39</v>
      </c>
      <c r="I51" s="12">
        <f t="shared" si="0"/>
        <v>58.771741209149212</v>
      </c>
    </row>
    <row r="52" spans="1:9" ht="47.25" customHeight="1">
      <c r="A52" s="26" t="s">
        <v>57</v>
      </c>
      <c r="B52" s="26"/>
      <c r="C52" s="26"/>
      <c r="D52" s="26"/>
      <c r="E52" s="26"/>
      <c r="F52" s="3">
        <v>7346590</v>
      </c>
      <c r="G52" s="3">
        <v>2672011</v>
      </c>
      <c r="H52" s="3">
        <v>1570387.39</v>
      </c>
      <c r="I52" s="12">
        <f t="shared" si="0"/>
        <v>58.771741209149212</v>
      </c>
    </row>
    <row r="53" spans="1:9">
      <c r="A53" s="24" t="s">
        <v>58</v>
      </c>
      <c r="B53" s="24"/>
      <c r="C53" s="24"/>
      <c r="D53" s="24"/>
      <c r="E53" s="24"/>
      <c r="F53" s="3">
        <v>1746120</v>
      </c>
      <c r="G53" s="4"/>
      <c r="H53" s="4"/>
      <c r="I53" s="12"/>
    </row>
    <row r="54" spans="1:9">
      <c r="A54" s="25" t="s">
        <v>59</v>
      </c>
      <c r="B54" s="25"/>
      <c r="C54" s="25"/>
      <c r="D54" s="25"/>
      <c r="E54" s="25"/>
      <c r="F54" s="3">
        <v>1746120</v>
      </c>
      <c r="G54" s="4"/>
      <c r="H54" s="4"/>
      <c r="I54" s="12"/>
    </row>
    <row r="55" spans="1:9">
      <c r="A55" s="24" t="s">
        <v>60</v>
      </c>
      <c r="B55" s="24"/>
      <c r="C55" s="24"/>
      <c r="D55" s="24"/>
      <c r="E55" s="24"/>
      <c r="F55" s="3">
        <v>34474633</v>
      </c>
      <c r="G55" s="3">
        <v>11979130</v>
      </c>
      <c r="H55" s="3">
        <v>8188287.7999999998</v>
      </c>
      <c r="I55" s="12">
        <f t="shared" si="0"/>
        <v>68.354611728898504</v>
      </c>
    </row>
    <row r="56" spans="1:9">
      <c r="A56" s="25" t="s">
        <v>71</v>
      </c>
      <c r="B56" s="25"/>
      <c r="C56" s="25"/>
      <c r="D56" s="25"/>
      <c r="E56" s="25"/>
      <c r="F56" s="3">
        <v>25275991</v>
      </c>
      <c r="G56" s="3">
        <v>9040497</v>
      </c>
      <c r="H56" s="3">
        <v>6718805.2999999998</v>
      </c>
      <c r="I56" s="12">
        <f t="shared" si="0"/>
        <v>74.31898157811456</v>
      </c>
    </row>
    <row r="57" spans="1:9">
      <c r="A57" s="25" t="s">
        <v>61</v>
      </c>
      <c r="B57" s="25"/>
      <c r="C57" s="25"/>
      <c r="D57" s="25"/>
      <c r="E57" s="25"/>
      <c r="F57" s="3">
        <v>9198642</v>
      </c>
      <c r="G57" s="3">
        <v>2938633</v>
      </c>
      <c r="H57" s="3">
        <v>1469482.5</v>
      </c>
      <c r="I57" s="12">
        <f t="shared" si="0"/>
        <v>50.00564888504281</v>
      </c>
    </row>
    <row r="58" spans="1:9">
      <c r="A58" s="24" t="s">
        <v>62</v>
      </c>
      <c r="B58" s="24"/>
      <c r="C58" s="24"/>
      <c r="D58" s="24"/>
      <c r="E58" s="24"/>
      <c r="F58" s="3">
        <v>140488</v>
      </c>
      <c r="G58" s="3">
        <v>86897</v>
      </c>
      <c r="H58" s="3">
        <v>15422.72</v>
      </c>
      <c r="I58" s="12">
        <f t="shared" si="0"/>
        <v>17.748276695397998</v>
      </c>
    </row>
    <row r="59" spans="1:9">
      <c r="A59" s="23" t="s">
        <v>63</v>
      </c>
      <c r="B59" s="23"/>
      <c r="C59" s="23"/>
      <c r="D59" s="23"/>
      <c r="E59" s="23"/>
      <c r="F59" s="3">
        <v>14021163</v>
      </c>
      <c r="G59" s="3">
        <v>1763926</v>
      </c>
      <c r="H59" s="4"/>
      <c r="I59" s="12">
        <f t="shared" si="0"/>
        <v>0</v>
      </c>
    </row>
    <row r="60" spans="1:9">
      <c r="A60" s="24" t="s">
        <v>64</v>
      </c>
      <c r="B60" s="24"/>
      <c r="C60" s="24"/>
      <c r="D60" s="24"/>
      <c r="E60" s="24"/>
      <c r="F60" s="3">
        <v>8837605</v>
      </c>
      <c r="G60" s="3">
        <v>900000</v>
      </c>
      <c r="H60" s="4"/>
      <c r="I60" s="12">
        <f t="shared" si="0"/>
        <v>0</v>
      </c>
    </row>
    <row r="61" spans="1:9">
      <c r="A61" s="25" t="s">
        <v>65</v>
      </c>
      <c r="B61" s="25"/>
      <c r="C61" s="25"/>
      <c r="D61" s="25"/>
      <c r="E61" s="25"/>
      <c r="F61" s="3">
        <v>1021163</v>
      </c>
      <c r="G61" s="3">
        <v>400000</v>
      </c>
      <c r="H61" s="4"/>
      <c r="I61" s="12">
        <f t="shared" si="0"/>
        <v>0</v>
      </c>
    </row>
    <row r="62" spans="1:9">
      <c r="A62" s="25" t="s">
        <v>72</v>
      </c>
      <c r="B62" s="25"/>
      <c r="C62" s="25"/>
      <c r="D62" s="25"/>
      <c r="E62" s="25"/>
      <c r="F62" s="3">
        <v>7816442</v>
      </c>
      <c r="G62" s="3">
        <v>500000</v>
      </c>
      <c r="H62" s="4"/>
      <c r="I62" s="12">
        <f t="shared" si="0"/>
        <v>0</v>
      </c>
    </row>
    <row r="63" spans="1:9">
      <c r="A63" s="26" t="s">
        <v>73</v>
      </c>
      <c r="B63" s="26"/>
      <c r="C63" s="26"/>
      <c r="D63" s="26"/>
      <c r="E63" s="26"/>
      <c r="F63" s="3">
        <v>7816442</v>
      </c>
      <c r="G63" s="3">
        <v>500000</v>
      </c>
      <c r="H63" s="4"/>
      <c r="I63" s="12">
        <f t="shared" si="0"/>
        <v>0</v>
      </c>
    </row>
    <row r="64" spans="1:9">
      <c r="A64" s="24" t="s">
        <v>66</v>
      </c>
      <c r="B64" s="24"/>
      <c r="C64" s="24"/>
      <c r="D64" s="24"/>
      <c r="E64" s="24"/>
      <c r="F64" s="3">
        <v>5183558</v>
      </c>
      <c r="G64" s="3">
        <v>863926</v>
      </c>
      <c r="H64" s="4"/>
      <c r="I64" s="12">
        <f t="shared" si="0"/>
        <v>0</v>
      </c>
    </row>
    <row r="65" spans="1:9">
      <c r="A65" s="25" t="s">
        <v>67</v>
      </c>
      <c r="B65" s="25"/>
      <c r="C65" s="25"/>
      <c r="D65" s="25"/>
      <c r="E65" s="25"/>
      <c r="F65" s="3">
        <v>5183558</v>
      </c>
      <c r="G65" s="3">
        <v>863926</v>
      </c>
      <c r="H65" s="4"/>
      <c r="I65" s="12">
        <f t="shared" si="0"/>
        <v>0</v>
      </c>
    </row>
    <row r="66" spans="1:9" ht="30" customHeight="1">
      <c r="A66" s="22" t="s">
        <v>17</v>
      </c>
      <c r="B66" s="22"/>
      <c r="C66" s="22"/>
      <c r="D66" s="22"/>
      <c r="E66" s="22"/>
      <c r="F66" s="3">
        <v>115186700</v>
      </c>
      <c r="G66" s="3">
        <v>46541584</v>
      </c>
      <c r="H66" s="3">
        <v>29172332.100000001</v>
      </c>
      <c r="I66" s="12">
        <f t="shared" si="0"/>
        <v>62.68014449185916</v>
      </c>
    </row>
    <row r="67" spans="1:9">
      <c r="A67" s="23" t="s">
        <v>41</v>
      </c>
      <c r="B67" s="23"/>
      <c r="C67" s="23"/>
      <c r="D67" s="23"/>
      <c r="E67" s="23"/>
      <c r="F67" s="3">
        <v>103001700</v>
      </c>
      <c r="G67" s="3">
        <v>44921584</v>
      </c>
      <c r="H67" s="3">
        <v>28692382.100000001</v>
      </c>
      <c r="I67" s="12">
        <f t="shared" si="0"/>
        <v>63.872151302589863</v>
      </c>
    </row>
    <row r="68" spans="1:9" ht="33" customHeight="1">
      <c r="A68" s="24" t="s">
        <v>42</v>
      </c>
      <c r="B68" s="24"/>
      <c r="C68" s="24"/>
      <c r="D68" s="24"/>
      <c r="E68" s="24"/>
      <c r="F68" s="3">
        <v>4458490</v>
      </c>
      <c r="G68" s="3">
        <v>1407090</v>
      </c>
      <c r="H68" s="3">
        <v>1011882.92</v>
      </c>
      <c r="I68" s="12">
        <f t="shared" si="0"/>
        <v>71.913162626413381</v>
      </c>
    </row>
    <row r="69" spans="1:9">
      <c r="A69" s="25" t="s">
        <v>43</v>
      </c>
      <c r="B69" s="25"/>
      <c r="C69" s="25"/>
      <c r="D69" s="25"/>
      <c r="E69" s="25"/>
      <c r="F69" s="3">
        <v>3654500</v>
      </c>
      <c r="G69" s="3">
        <v>1154500</v>
      </c>
      <c r="H69" s="3">
        <v>854418.78</v>
      </c>
      <c r="I69" s="12">
        <f t="shared" si="0"/>
        <v>74.00768990905155</v>
      </c>
    </row>
    <row r="70" spans="1:9">
      <c r="A70" s="26" t="s">
        <v>44</v>
      </c>
      <c r="B70" s="26"/>
      <c r="C70" s="26"/>
      <c r="D70" s="26"/>
      <c r="E70" s="26"/>
      <c r="F70" s="3">
        <v>3654500</v>
      </c>
      <c r="G70" s="3">
        <v>1154500</v>
      </c>
      <c r="H70" s="3">
        <v>854418.78</v>
      </c>
      <c r="I70" s="12">
        <f t="shared" ref="I70:I133" si="1">SUM(H70)/G70*100</f>
        <v>74.00768990905155</v>
      </c>
    </row>
    <row r="71" spans="1:9">
      <c r="A71" s="25" t="s">
        <v>45</v>
      </c>
      <c r="B71" s="25"/>
      <c r="C71" s="25"/>
      <c r="D71" s="25"/>
      <c r="E71" s="25"/>
      <c r="F71" s="3">
        <v>803990</v>
      </c>
      <c r="G71" s="3">
        <v>252590</v>
      </c>
      <c r="H71" s="3">
        <v>157464.14000000001</v>
      </c>
      <c r="I71" s="12">
        <f t="shared" si="1"/>
        <v>62.339815511302909</v>
      </c>
    </row>
    <row r="72" spans="1:9">
      <c r="A72" s="24" t="s">
        <v>46</v>
      </c>
      <c r="B72" s="24"/>
      <c r="C72" s="24"/>
      <c r="D72" s="24"/>
      <c r="E72" s="24"/>
      <c r="F72" s="3">
        <v>424537</v>
      </c>
      <c r="G72" s="3">
        <v>161817</v>
      </c>
      <c r="H72" s="3">
        <v>134338.87</v>
      </c>
      <c r="I72" s="12">
        <f t="shared" si="1"/>
        <v>83.019009127594742</v>
      </c>
    </row>
    <row r="73" spans="1:9">
      <c r="A73" s="25" t="s">
        <v>47</v>
      </c>
      <c r="B73" s="25"/>
      <c r="C73" s="25"/>
      <c r="D73" s="25"/>
      <c r="E73" s="25"/>
      <c r="F73" s="3">
        <v>99600</v>
      </c>
      <c r="G73" s="3">
        <v>36000</v>
      </c>
      <c r="H73" s="3">
        <v>25750</v>
      </c>
      <c r="I73" s="12">
        <f t="shared" si="1"/>
        <v>71.527777777777786</v>
      </c>
    </row>
    <row r="74" spans="1:9">
      <c r="A74" s="25" t="s">
        <v>48</v>
      </c>
      <c r="B74" s="25"/>
      <c r="C74" s="25"/>
      <c r="D74" s="25"/>
      <c r="E74" s="25"/>
      <c r="F74" s="3">
        <v>211821</v>
      </c>
      <c r="G74" s="3">
        <v>69061</v>
      </c>
      <c r="H74" s="3">
        <v>67130</v>
      </c>
      <c r="I74" s="12">
        <f t="shared" si="1"/>
        <v>97.20392117113856</v>
      </c>
    </row>
    <row r="75" spans="1:9">
      <c r="A75" s="25" t="s">
        <v>49</v>
      </c>
      <c r="B75" s="25"/>
      <c r="C75" s="25"/>
      <c r="D75" s="25"/>
      <c r="E75" s="25"/>
      <c r="F75" s="3">
        <v>10440</v>
      </c>
      <c r="G75" s="3">
        <v>5000</v>
      </c>
      <c r="H75" s="4"/>
      <c r="I75" s="12">
        <f t="shared" si="1"/>
        <v>0</v>
      </c>
    </row>
    <row r="76" spans="1:9" ht="28.5" customHeight="1">
      <c r="A76" s="25" t="s">
        <v>50</v>
      </c>
      <c r="B76" s="25"/>
      <c r="C76" s="25"/>
      <c r="D76" s="25"/>
      <c r="E76" s="25"/>
      <c r="F76" s="3">
        <v>102676</v>
      </c>
      <c r="G76" s="3">
        <v>51756</v>
      </c>
      <c r="H76" s="3">
        <v>41458.870000000003</v>
      </c>
      <c r="I76" s="12">
        <f t="shared" si="1"/>
        <v>80.104470979210134</v>
      </c>
    </row>
    <row r="77" spans="1:9">
      <c r="A77" s="26" t="s">
        <v>52</v>
      </c>
      <c r="B77" s="26"/>
      <c r="C77" s="26"/>
      <c r="D77" s="26"/>
      <c r="E77" s="26"/>
      <c r="F77" s="3">
        <v>2493</v>
      </c>
      <c r="G77" s="3">
        <v>1593</v>
      </c>
      <c r="H77" s="13">
        <v>884.47</v>
      </c>
      <c r="I77" s="12">
        <f t="shared" si="1"/>
        <v>55.522284996861273</v>
      </c>
    </row>
    <row r="78" spans="1:9">
      <c r="A78" s="26" t="s">
        <v>53</v>
      </c>
      <c r="B78" s="26"/>
      <c r="C78" s="26"/>
      <c r="D78" s="26"/>
      <c r="E78" s="26"/>
      <c r="F78" s="3">
        <v>29620</v>
      </c>
      <c r="G78" s="3">
        <v>11000</v>
      </c>
      <c r="H78" s="3">
        <v>10080.35</v>
      </c>
      <c r="I78" s="12">
        <f t="shared" si="1"/>
        <v>91.639545454545456</v>
      </c>
    </row>
    <row r="79" spans="1:9">
      <c r="A79" s="26" t="s">
        <v>54</v>
      </c>
      <c r="B79" s="26"/>
      <c r="C79" s="26"/>
      <c r="D79" s="26"/>
      <c r="E79" s="26"/>
      <c r="F79" s="3">
        <v>67563</v>
      </c>
      <c r="G79" s="3">
        <v>37363</v>
      </c>
      <c r="H79" s="3">
        <v>28891.31</v>
      </c>
      <c r="I79" s="12">
        <f t="shared" si="1"/>
        <v>77.325990953617222</v>
      </c>
    </row>
    <row r="80" spans="1:9">
      <c r="A80" s="26" t="s">
        <v>55</v>
      </c>
      <c r="B80" s="26"/>
      <c r="C80" s="26"/>
      <c r="D80" s="26"/>
      <c r="E80" s="26"/>
      <c r="F80" s="3">
        <v>3000</v>
      </c>
      <c r="G80" s="3">
        <v>1800</v>
      </c>
      <c r="H80" s="3">
        <v>1602.74</v>
      </c>
      <c r="I80" s="12">
        <f t="shared" si="1"/>
        <v>89.041111111111121</v>
      </c>
    </row>
    <row r="81" spans="1:9">
      <c r="A81" s="24" t="s">
        <v>58</v>
      </c>
      <c r="B81" s="24"/>
      <c r="C81" s="24"/>
      <c r="D81" s="24"/>
      <c r="E81" s="24"/>
      <c r="F81" s="3">
        <v>98107300</v>
      </c>
      <c r="G81" s="3">
        <v>43349042</v>
      </c>
      <c r="H81" s="3">
        <v>27543615.77</v>
      </c>
      <c r="I81" s="12">
        <f t="shared" si="1"/>
        <v>63.539156805356853</v>
      </c>
    </row>
    <row r="82" spans="1:9">
      <c r="A82" s="25" t="s">
        <v>59</v>
      </c>
      <c r="B82" s="25"/>
      <c r="C82" s="25"/>
      <c r="D82" s="25"/>
      <c r="E82" s="25"/>
      <c r="F82" s="3">
        <v>98107300</v>
      </c>
      <c r="G82" s="3">
        <v>43349042</v>
      </c>
      <c r="H82" s="3">
        <v>27543615.77</v>
      </c>
      <c r="I82" s="12">
        <f t="shared" si="1"/>
        <v>63.539156805356853</v>
      </c>
    </row>
    <row r="83" spans="1:9">
      <c r="A83" s="24" t="s">
        <v>62</v>
      </c>
      <c r="B83" s="24"/>
      <c r="C83" s="24"/>
      <c r="D83" s="24"/>
      <c r="E83" s="24"/>
      <c r="F83" s="3">
        <v>11373</v>
      </c>
      <c r="G83" s="3">
        <v>3635</v>
      </c>
      <c r="H83" s="3">
        <v>2544.54</v>
      </c>
      <c r="I83" s="12">
        <f t="shared" si="1"/>
        <v>70.00110041265475</v>
      </c>
    </row>
    <row r="84" spans="1:9">
      <c r="A84" s="23" t="s">
        <v>63</v>
      </c>
      <c r="B84" s="23"/>
      <c r="C84" s="23"/>
      <c r="D84" s="23"/>
      <c r="E84" s="23"/>
      <c r="F84" s="3">
        <v>12185000</v>
      </c>
      <c r="G84" s="3">
        <v>1620000</v>
      </c>
      <c r="H84" s="3">
        <v>479950</v>
      </c>
      <c r="I84" s="12">
        <f t="shared" si="1"/>
        <v>29.626543209876544</v>
      </c>
    </row>
    <row r="85" spans="1:9">
      <c r="A85" s="24" t="s">
        <v>66</v>
      </c>
      <c r="B85" s="24"/>
      <c r="C85" s="24"/>
      <c r="D85" s="24"/>
      <c r="E85" s="24"/>
      <c r="F85" s="3">
        <v>12185000</v>
      </c>
      <c r="G85" s="3">
        <v>1620000</v>
      </c>
      <c r="H85" s="3">
        <v>479950</v>
      </c>
      <c r="I85" s="12">
        <f t="shared" si="1"/>
        <v>29.626543209876544</v>
      </c>
    </row>
    <row r="86" spans="1:9">
      <c r="A86" s="25" t="s">
        <v>67</v>
      </c>
      <c r="B86" s="25"/>
      <c r="C86" s="25"/>
      <c r="D86" s="25"/>
      <c r="E86" s="25"/>
      <c r="F86" s="3">
        <v>12185000</v>
      </c>
      <c r="G86" s="3">
        <v>1620000</v>
      </c>
      <c r="H86" s="3">
        <v>479950</v>
      </c>
      <c r="I86" s="12">
        <f t="shared" si="1"/>
        <v>29.626543209876544</v>
      </c>
    </row>
    <row r="87" spans="1:9" ht="35.25" customHeight="1">
      <c r="A87" s="22" t="s">
        <v>19</v>
      </c>
      <c r="B87" s="22"/>
      <c r="C87" s="22"/>
      <c r="D87" s="22"/>
      <c r="E87" s="22"/>
      <c r="F87" s="3">
        <v>216951977</v>
      </c>
      <c r="G87" s="3">
        <v>67703483.890000001</v>
      </c>
      <c r="H87" s="3">
        <v>43777746.32</v>
      </c>
      <c r="I87" s="12">
        <f t="shared" si="1"/>
        <v>64.660994980889157</v>
      </c>
    </row>
    <row r="88" spans="1:9">
      <c r="A88" s="23" t="s">
        <v>41</v>
      </c>
      <c r="B88" s="23"/>
      <c r="C88" s="23"/>
      <c r="D88" s="23"/>
      <c r="E88" s="23"/>
      <c r="F88" s="3">
        <v>213322277</v>
      </c>
      <c r="G88" s="3">
        <v>67373483.890000001</v>
      </c>
      <c r="H88" s="3">
        <v>43777746.32</v>
      </c>
      <c r="I88" s="12">
        <f t="shared" si="1"/>
        <v>64.977709021958077</v>
      </c>
    </row>
    <row r="89" spans="1:9" ht="28.5" customHeight="1">
      <c r="A89" s="24" t="s">
        <v>42</v>
      </c>
      <c r="B89" s="24"/>
      <c r="C89" s="24"/>
      <c r="D89" s="24"/>
      <c r="E89" s="24"/>
      <c r="F89" s="3">
        <v>117699789</v>
      </c>
      <c r="G89" s="3">
        <v>37989016</v>
      </c>
      <c r="H89" s="3">
        <v>27695845.780000001</v>
      </c>
      <c r="I89" s="12">
        <f t="shared" si="1"/>
        <v>72.904878031060349</v>
      </c>
    </row>
    <row r="90" spans="1:9">
      <c r="A90" s="25" t="s">
        <v>43</v>
      </c>
      <c r="B90" s="25"/>
      <c r="C90" s="25"/>
      <c r="D90" s="25"/>
      <c r="E90" s="25"/>
      <c r="F90" s="3">
        <v>96454681</v>
      </c>
      <c r="G90" s="3">
        <v>31099647</v>
      </c>
      <c r="H90" s="3">
        <v>22682607.039999999</v>
      </c>
      <c r="I90" s="12">
        <f t="shared" si="1"/>
        <v>72.935255631679681</v>
      </c>
    </row>
    <row r="91" spans="1:9">
      <c r="A91" s="26" t="s">
        <v>44</v>
      </c>
      <c r="B91" s="26"/>
      <c r="C91" s="26"/>
      <c r="D91" s="26"/>
      <c r="E91" s="26"/>
      <c r="F91" s="3">
        <v>96454681</v>
      </c>
      <c r="G91" s="3">
        <v>31099647</v>
      </c>
      <c r="H91" s="3">
        <v>22682607.039999999</v>
      </c>
      <c r="I91" s="12">
        <f t="shared" si="1"/>
        <v>72.935255631679681</v>
      </c>
    </row>
    <row r="92" spans="1:9">
      <c r="A92" s="25" t="s">
        <v>45</v>
      </c>
      <c r="B92" s="25"/>
      <c r="C92" s="25"/>
      <c r="D92" s="25"/>
      <c r="E92" s="25"/>
      <c r="F92" s="3">
        <v>21245108</v>
      </c>
      <c r="G92" s="3">
        <v>6889369</v>
      </c>
      <c r="H92" s="3">
        <v>5013238.74</v>
      </c>
      <c r="I92" s="12">
        <f t="shared" si="1"/>
        <v>72.767748976720512</v>
      </c>
    </row>
    <row r="93" spans="1:9" ht="25.5" customHeight="1">
      <c r="A93" s="24" t="s">
        <v>46</v>
      </c>
      <c r="B93" s="24"/>
      <c r="C93" s="24"/>
      <c r="D93" s="24"/>
      <c r="E93" s="24"/>
      <c r="F93" s="3">
        <v>18658876</v>
      </c>
      <c r="G93" s="3">
        <v>6604112.9100000001</v>
      </c>
      <c r="H93" s="3">
        <v>2568014.9</v>
      </c>
      <c r="I93" s="12">
        <f t="shared" si="1"/>
        <v>38.885084719122403</v>
      </c>
    </row>
    <row r="94" spans="1:9" ht="29.25" customHeight="1">
      <c r="A94" s="25" t="s">
        <v>47</v>
      </c>
      <c r="B94" s="25"/>
      <c r="C94" s="25"/>
      <c r="D94" s="25"/>
      <c r="E94" s="25"/>
      <c r="F94" s="3">
        <v>4309762</v>
      </c>
      <c r="G94" s="3">
        <v>2246291</v>
      </c>
      <c r="H94" s="3">
        <v>585223.93000000005</v>
      </c>
      <c r="I94" s="12">
        <f t="shared" si="1"/>
        <v>26.052899201394659</v>
      </c>
    </row>
    <row r="95" spans="1:9" ht="31.5" customHeight="1">
      <c r="A95" s="25" t="s">
        <v>68</v>
      </c>
      <c r="B95" s="25"/>
      <c r="C95" s="25"/>
      <c r="D95" s="25"/>
      <c r="E95" s="25"/>
      <c r="F95" s="3">
        <v>165309</v>
      </c>
      <c r="G95" s="3">
        <v>61365</v>
      </c>
      <c r="H95" s="3">
        <v>29097.5</v>
      </c>
      <c r="I95" s="12">
        <f t="shared" si="1"/>
        <v>47.417094434938484</v>
      </c>
    </row>
    <row r="96" spans="1:9">
      <c r="A96" s="25" t="s">
        <v>69</v>
      </c>
      <c r="B96" s="25"/>
      <c r="C96" s="25"/>
      <c r="D96" s="25"/>
      <c r="E96" s="25"/>
      <c r="F96" s="3">
        <v>816891</v>
      </c>
      <c r="G96" s="3">
        <v>279805</v>
      </c>
      <c r="H96" s="3">
        <v>167632.95999999999</v>
      </c>
      <c r="I96" s="12">
        <f t="shared" si="1"/>
        <v>59.910637765586749</v>
      </c>
    </row>
    <row r="97" spans="1:9">
      <c r="A97" s="25" t="s">
        <v>48</v>
      </c>
      <c r="B97" s="25"/>
      <c r="C97" s="25"/>
      <c r="D97" s="25"/>
      <c r="E97" s="25"/>
      <c r="F97" s="3">
        <v>6869928</v>
      </c>
      <c r="G97" s="3">
        <v>2284278.91</v>
      </c>
      <c r="H97" s="3">
        <v>831125.49</v>
      </c>
      <c r="I97" s="12">
        <f t="shared" si="1"/>
        <v>36.384588867915433</v>
      </c>
    </row>
    <row r="98" spans="1:9">
      <c r="A98" s="25" t="s">
        <v>49</v>
      </c>
      <c r="B98" s="25"/>
      <c r="C98" s="25"/>
      <c r="D98" s="25"/>
      <c r="E98" s="25"/>
      <c r="F98" s="3">
        <v>275835</v>
      </c>
      <c r="G98" s="3">
        <v>81805</v>
      </c>
      <c r="H98" s="3">
        <v>39602.35</v>
      </c>
      <c r="I98" s="12">
        <f t="shared" si="1"/>
        <v>48.410671719332562</v>
      </c>
    </row>
    <row r="99" spans="1:9" ht="30" customHeight="1">
      <c r="A99" s="25" t="s">
        <v>50</v>
      </c>
      <c r="B99" s="25"/>
      <c r="C99" s="25"/>
      <c r="D99" s="25"/>
      <c r="E99" s="25"/>
      <c r="F99" s="3">
        <v>2535269</v>
      </c>
      <c r="G99" s="3">
        <v>1215003</v>
      </c>
      <c r="H99" s="3">
        <v>813932.67</v>
      </c>
      <c r="I99" s="12">
        <f t="shared" si="1"/>
        <v>66.990177802030132</v>
      </c>
    </row>
    <row r="100" spans="1:9">
      <c r="A100" s="26" t="s">
        <v>51</v>
      </c>
      <c r="B100" s="26"/>
      <c r="C100" s="26"/>
      <c r="D100" s="26"/>
      <c r="E100" s="26"/>
      <c r="F100" s="3">
        <v>735926</v>
      </c>
      <c r="G100" s="3">
        <v>444760</v>
      </c>
      <c r="H100" s="3">
        <v>372571.87</v>
      </c>
      <c r="I100" s="12">
        <f t="shared" si="1"/>
        <v>83.769194621818514</v>
      </c>
    </row>
    <row r="101" spans="1:9" ht="30.75" customHeight="1">
      <c r="A101" s="26" t="s">
        <v>52</v>
      </c>
      <c r="B101" s="26"/>
      <c r="C101" s="26"/>
      <c r="D101" s="26"/>
      <c r="E101" s="26"/>
      <c r="F101" s="3">
        <v>209988</v>
      </c>
      <c r="G101" s="3">
        <v>69826</v>
      </c>
      <c r="H101" s="3">
        <v>26300.23</v>
      </c>
      <c r="I101" s="12">
        <f t="shared" si="1"/>
        <v>37.665382522269638</v>
      </c>
    </row>
    <row r="102" spans="1:9">
      <c r="A102" s="26" t="s">
        <v>53</v>
      </c>
      <c r="B102" s="26"/>
      <c r="C102" s="26"/>
      <c r="D102" s="26"/>
      <c r="E102" s="26"/>
      <c r="F102" s="3">
        <v>918804</v>
      </c>
      <c r="G102" s="3">
        <v>360061</v>
      </c>
      <c r="H102" s="3">
        <v>203749.34</v>
      </c>
      <c r="I102" s="12">
        <f t="shared" si="1"/>
        <v>56.587450459783206</v>
      </c>
    </row>
    <row r="103" spans="1:9">
      <c r="A103" s="26" t="s">
        <v>54</v>
      </c>
      <c r="B103" s="26"/>
      <c r="C103" s="26"/>
      <c r="D103" s="26"/>
      <c r="E103" s="26"/>
      <c r="F103" s="3">
        <v>615669</v>
      </c>
      <c r="G103" s="3">
        <v>319669</v>
      </c>
      <c r="H103" s="3">
        <v>200972.96</v>
      </c>
      <c r="I103" s="12">
        <f t="shared" si="1"/>
        <v>62.869080204836877</v>
      </c>
    </row>
    <row r="104" spans="1:9" ht="33.75" customHeight="1">
      <c r="A104" s="26" t="s">
        <v>55</v>
      </c>
      <c r="B104" s="26"/>
      <c r="C104" s="26"/>
      <c r="D104" s="26"/>
      <c r="E104" s="26"/>
      <c r="F104" s="3">
        <v>54882</v>
      </c>
      <c r="G104" s="3">
        <v>20687</v>
      </c>
      <c r="H104" s="3">
        <v>10338.27</v>
      </c>
      <c r="I104" s="12">
        <f t="shared" si="1"/>
        <v>49.974718422197519</v>
      </c>
    </row>
    <row r="105" spans="1:9">
      <c r="A105" s="25" t="s">
        <v>56</v>
      </c>
      <c r="B105" s="25"/>
      <c r="C105" s="25"/>
      <c r="D105" s="25"/>
      <c r="E105" s="25"/>
      <c r="F105" s="3">
        <v>3685882</v>
      </c>
      <c r="G105" s="3">
        <v>435565</v>
      </c>
      <c r="H105" s="3">
        <v>101400</v>
      </c>
      <c r="I105" s="12">
        <f t="shared" si="1"/>
        <v>23.280107446649755</v>
      </c>
    </row>
    <row r="106" spans="1:9">
      <c r="A106" s="26" t="s">
        <v>57</v>
      </c>
      <c r="B106" s="26"/>
      <c r="C106" s="26"/>
      <c r="D106" s="26"/>
      <c r="E106" s="26"/>
      <c r="F106" s="3">
        <v>3685882</v>
      </c>
      <c r="G106" s="3">
        <v>435565</v>
      </c>
      <c r="H106" s="3">
        <v>101400</v>
      </c>
      <c r="I106" s="12">
        <f t="shared" si="1"/>
        <v>23.280107446649755</v>
      </c>
    </row>
    <row r="107" spans="1:9">
      <c r="A107" s="24" t="s">
        <v>58</v>
      </c>
      <c r="B107" s="24"/>
      <c r="C107" s="24"/>
      <c r="D107" s="24"/>
      <c r="E107" s="24"/>
      <c r="F107" s="3">
        <v>1470000</v>
      </c>
      <c r="G107" s="3">
        <v>530490</v>
      </c>
      <c r="H107" s="3">
        <v>406812.38</v>
      </c>
      <c r="I107" s="12">
        <f t="shared" si="1"/>
        <v>76.686154310166074</v>
      </c>
    </row>
    <row r="108" spans="1:9">
      <c r="A108" s="25" t="s">
        <v>59</v>
      </c>
      <c r="B108" s="25"/>
      <c r="C108" s="25"/>
      <c r="D108" s="25"/>
      <c r="E108" s="25"/>
      <c r="F108" s="3">
        <v>1470000</v>
      </c>
      <c r="G108" s="3">
        <v>530490</v>
      </c>
      <c r="H108" s="3">
        <v>406812.38</v>
      </c>
      <c r="I108" s="12">
        <f t="shared" si="1"/>
        <v>76.686154310166074</v>
      </c>
    </row>
    <row r="109" spans="1:9">
      <c r="A109" s="24" t="s">
        <v>60</v>
      </c>
      <c r="B109" s="24"/>
      <c r="C109" s="24"/>
      <c r="D109" s="24"/>
      <c r="E109" s="24"/>
      <c r="F109" s="3">
        <v>75140008</v>
      </c>
      <c r="G109" s="3">
        <v>22117082.98</v>
      </c>
      <c r="H109" s="3">
        <v>13017888.07</v>
      </c>
      <c r="I109" s="12">
        <f t="shared" si="1"/>
        <v>58.858973770509401</v>
      </c>
    </row>
    <row r="110" spans="1:9">
      <c r="A110" s="25" t="s">
        <v>61</v>
      </c>
      <c r="B110" s="25"/>
      <c r="C110" s="25"/>
      <c r="D110" s="25"/>
      <c r="E110" s="25"/>
      <c r="F110" s="3">
        <v>75140008</v>
      </c>
      <c r="G110" s="3">
        <v>22117082.98</v>
      </c>
      <c r="H110" s="3">
        <v>13017888.07</v>
      </c>
      <c r="I110" s="12">
        <f t="shared" si="1"/>
        <v>58.858973770509401</v>
      </c>
    </row>
    <row r="111" spans="1:9">
      <c r="A111" s="24" t="s">
        <v>62</v>
      </c>
      <c r="B111" s="24"/>
      <c r="C111" s="24"/>
      <c r="D111" s="24"/>
      <c r="E111" s="24"/>
      <c r="F111" s="3">
        <v>353604</v>
      </c>
      <c r="G111" s="3">
        <v>132782</v>
      </c>
      <c r="H111" s="3">
        <v>89185.19</v>
      </c>
      <c r="I111" s="12">
        <f t="shared" si="1"/>
        <v>67.166626500579895</v>
      </c>
    </row>
    <row r="112" spans="1:9">
      <c r="A112" s="23" t="s">
        <v>63</v>
      </c>
      <c r="B112" s="23"/>
      <c r="C112" s="23"/>
      <c r="D112" s="23"/>
      <c r="E112" s="23"/>
      <c r="F112" s="3">
        <v>3629700</v>
      </c>
      <c r="G112" s="3">
        <v>330000</v>
      </c>
      <c r="H112" s="4"/>
      <c r="I112" s="12">
        <f t="shared" si="1"/>
        <v>0</v>
      </c>
    </row>
    <row r="113" spans="1:9">
      <c r="A113" s="24" t="s">
        <v>64</v>
      </c>
      <c r="B113" s="24"/>
      <c r="C113" s="24"/>
      <c r="D113" s="24"/>
      <c r="E113" s="24"/>
      <c r="F113" s="3">
        <v>2269700</v>
      </c>
      <c r="G113" s="3">
        <v>281500</v>
      </c>
      <c r="H113" s="4"/>
      <c r="I113" s="12">
        <f t="shared" si="1"/>
        <v>0</v>
      </c>
    </row>
    <row r="114" spans="1:9">
      <c r="A114" s="25" t="s">
        <v>65</v>
      </c>
      <c r="B114" s="25"/>
      <c r="C114" s="25"/>
      <c r="D114" s="25"/>
      <c r="E114" s="25"/>
      <c r="F114" s="3">
        <v>2269700</v>
      </c>
      <c r="G114" s="3">
        <v>281500</v>
      </c>
      <c r="H114" s="4"/>
      <c r="I114" s="12">
        <f t="shared" si="1"/>
        <v>0</v>
      </c>
    </row>
    <row r="115" spans="1:9">
      <c r="A115" s="24" t="s">
        <v>66</v>
      </c>
      <c r="B115" s="24"/>
      <c r="C115" s="24"/>
      <c r="D115" s="24"/>
      <c r="E115" s="24"/>
      <c r="F115" s="3">
        <v>1360000</v>
      </c>
      <c r="G115" s="3">
        <v>48500</v>
      </c>
      <c r="H115" s="4"/>
      <c r="I115" s="12">
        <f t="shared" si="1"/>
        <v>0</v>
      </c>
    </row>
    <row r="116" spans="1:9">
      <c r="A116" s="25" t="s">
        <v>74</v>
      </c>
      <c r="B116" s="25"/>
      <c r="C116" s="25"/>
      <c r="D116" s="25"/>
      <c r="E116" s="25"/>
      <c r="F116" s="3">
        <v>1360000</v>
      </c>
      <c r="G116" s="3">
        <v>48500</v>
      </c>
      <c r="H116" s="4"/>
      <c r="I116" s="12">
        <f t="shared" si="1"/>
        <v>0</v>
      </c>
    </row>
    <row r="117" spans="1:9" ht="29.25" customHeight="1">
      <c r="A117" s="22" t="s">
        <v>20</v>
      </c>
      <c r="B117" s="22"/>
      <c r="C117" s="22"/>
      <c r="D117" s="22"/>
      <c r="E117" s="22"/>
      <c r="F117" s="3">
        <v>223183321</v>
      </c>
      <c r="G117" s="3">
        <v>68362752</v>
      </c>
      <c r="H117" s="3">
        <v>48880999.450000003</v>
      </c>
      <c r="I117" s="12">
        <f t="shared" si="1"/>
        <v>71.5023869284841</v>
      </c>
    </row>
    <row r="118" spans="1:9">
      <c r="A118" s="23" t="s">
        <v>41</v>
      </c>
      <c r="B118" s="23"/>
      <c r="C118" s="23"/>
      <c r="D118" s="23"/>
      <c r="E118" s="23"/>
      <c r="F118" s="3">
        <v>217804008</v>
      </c>
      <c r="G118" s="3">
        <v>67786112</v>
      </c>
      <c r="H118" s="3">
        <v>48880999.450000003</v>
      </c>
      <c r="I118" s="12">
        <f t="shared" si="1"/>
        <v>72.110640377191132</v>
      </c>
    </row>
    <row r="119" spans="1:9" ht="29.25" customHeight="1">
      <c r="A119" s="24" t="s">
        <v>42</v>
      </c>
      <c r="B119" s="24"/>
      <c r="C119" s="24"/>
      <c r="D119" s="24"/>
      <c r="E119" s="24"/>
      <c r="F119" s="3">
        <v>153125427</v>
      </c>
      <c r="G119" s="3">
        <v>46346572</v>
      </c>
      <c r="H119" s="3">
        <v>34442098.640000001</v>
      </c>
      <c r="I119" s="12">
        <f t="shared" si="1"/>
        <v>74.314231136663139</v>
      </c>
    </row>
    <row r="120" spans="1:9">
      <c r="A120" s="25" t="s">
        <v>43</v>
      </c>
      <c r="B120" s="25"/>
      <c r="C120" s="25"/>
      <c r="D120" s="25"/>
      <c r="E120" s="25"/>
      <c r="F120" s="3">
        <v>125512644</v>
      </c>
      <c r="G120" s="3">
        <v>37976803</v>
      </c>
      <c r="H120" s="3">
        <v>28220825.489999998</v>
      </c>
      <c r="I120" s="12">
        <f t="shared" si="1"/>
        <v>74.310693003831844</v>
      </c>
    </row>
    <row r="121" spans="1:9">
      <c r="A121" s="26" t="s">
        <v>44</v>
      </c>
      <c r="B121" s="26"/>
      <c r="C121" s="26"/>
      <c r="D121" s="26"/>
      <c r="E121" s="26"/>
      <c r="F121" s="3">
        <v>125512644</v>
      </c>
      <c r="G121" s="3">
        <v>37976803</v>
      </c>
      <c r="H121" s="3">
        <v>28220825.489999998</v>
      </c>
      <c r="I121" s="12">
        <f t="shared" si="1"/>
        <v>74.310693003831844</v>
      </c>
    </row>
    <row r="122" spans="1:9">
      <c r="A122" s="25" t="s">
        <v>45</v>
      </c>
      <c r="B122" s="25"/>
      <c r="C122" s="25"/>
      <c r="D122" s="25"/>
      <c r="E122" s="25"/>
      <c r="F122" s="3">
        <v>27612783</v>
      </c>
      <c r="G122" s="3">
        <v>8369769</v>
      </c>
      <c r="H122" s="3">
        <v>6221273.1500000004</v>
      </c>
      <c r="I122" s="12">
        <f t="shared" si="1"/>
        <v>74.330284981580746</v>
      </c>
    </row>
    <row r="123" spans="1:9">
      <c r="A123" s="24" t="s">
        <v>46</v>
      </c>
      <c r="B123" s="24"/>
      <c r="C123" s="24"/>
      <c r="D123" s="24"/>
      <c r="E123" s="24"/>
      <c r="F123" s="3">
        <v>20713825</v>
      </c>
      <c r="G123" s="3">
        <v>7475465</v>
      </c>
      <c r="H123" s="3">
        <v>4525773.3899999997</v>
      </c>
      <c r="I123" s="12">
        <f t="shared" si="1"/>
        <v>60.541697272343583</v>
      </c>
    </row>
    <row r="124" spans="1:9">
      <c r="A124" s="25" t="s">
        <v>47</v>
      </c>
      <c r="B124" s="25"/>
      <c r="C124" s="25"/>
      <c r="D124" s="25"/>
      <c r="E124" s="25"/>
      <c r="F124" s="3">
        <v>2346456</v>
      </c>
      <c r="G124" s="3">
        <v>794081</v>
      </c>
      <c r="H124" s="3">
        <v>564218.15</v>
      </c>
      <c r="I124" s="12">
        <f t="shared" si="1"/>
        <v>71.052971926037785</v>
      </c>
    </row>
    <row r="125" spans="1:9">
      <c r="A125" s="25" t="s">
        <v>48</v>
      </c>
      <c r="B125" s="25"/>
      <c r="C125" s="25"/>
      <c r="D125" s="25"/>
      <c r="E125" s="25"/>
      <c r="F125" s="3">
        <v>6641879</v>
      </c>
      <c r="G125" s="3">
        <v>1899216</v>
      </c>
      <c r="H125" s="3">
        <v>1174056.03</v>
      </c>
      <c r="I125" s="12">
        <f t="shared" si="1"/>
        <v>61.817930661915234</v>
      </c>
    </row>
    <row r="126" spans="1:9">
      <c r="A126" s="25" t="s">
        <v>50</v>
      </c>
      <c r="B126" s="25"/>
      <c r="C126" s="25"/>
      <c r="D126" s="25"/>
      <c r="E126" s="25"/>
      <c r="F126" s="3">
        <v>9400100</v>
      </c>
      <c r="G126" s="3">
        <v>4366778</v>
      </c>
      <c r="H126" s="3">
        <v>2777499.21</v>
      </c>
      <c r="I126" s="12">
        <f t="shared" si="1"/>
        <v>63.605230446796249</v>
      </c>
    </row>
    <row r="127" spans="1:9">
      <c r="A127" s="26" t="s">
        <v>51</v>
      </c>
      <c r="B127" s="26"/>
      <c r="C127" s="26"/>
      <c r="D127" s="26"/>
      <c r="E127" s="26"/>
      <c r="F127" s="3">
        <v>4342598</v>
      </c>
      <c r="G127" s="3">
        <v>2395375</v>
      </c>
      <c r="H127" s="3">
        <v>1720325</v>
      </c>
      <c r="I127" s="12">
        <f t="shared" si="1"/>
        <v>71.81860877733132</v>
      </c>
    </row>
    <row r="128" spans="1:9">
      <c r="A128" s="26" t="s">
        <v>52</v>
      </c>
      <c r="B128" s="26"/>
      <c r="C128" s="26"/>
      <c r="D128" s="26"/>
      <c r="E128" s="26"/>
      <c r="F128" s="3">
        <v>340548</v>
      </c>
      <c r="G128" s="3">
        <v>96578</v>
      </c>
      <c r="H128" s="3">
        <v>41025.760000000002</v>
      </c>
      <c r="I128" s="12">
        <f t="shared" si="1"/>
        <v>42.479405247571911</v>
      </c>
    </row>
    <row r="129" spans="1:9">
      <c r="A129" s="26" t="s">
        <v>53</v>
      </c>
      <c r="B129" s="26"/>
      <c r="C129" s="26"/>
      <c r="D129" s="26"/>
      <c r="E129" s="26"/>
      <c r="F129" s="3">
        <v>3055150</v>
      </c>
      <c r="G129" s="3">
        <v>1053980</v>
      </c>
      <c r="H129" s="3">
        <v>438071.97</v>
      </c>
      <c r="I129" s="12">
        <f t="shared" si="1"/>
        <v>41.563594185847926</v>
      </c>
    </row>
    <row r="130" spans="1:9">
      <c r="A130" s="26" t="s">
        <v>54</v>
      </c>
      <c r="B130" s="26"/>
      <c r="C130" s="26"/>
      <c r="D130" s="26"/>
      <c r="E130" s="26"/>
      <c r="F130" s="3">
        <v>1111779</v>
      </c>
      <c r="G130" s="3">
        <v>618431</v>
      </c>
      <c r="H130" s="3">
        <v>462053.65</v>
      </c>
      <c r="I130" s="12">
        <f t="shared" si="1"/>
        <v>74.71385651754197</v>
      </c>
    </row>
    <row r="131" spans="1:9" ht="32.25" customHeight="1">
      <c r="A131" s="26" t="s">
        <v>55</v>
      </c>
      <c r="B131" s="26"/>
      <c r="C131" s="26"/>
      <c r="D131" s="26"/>
      <c r="E131" s="26"/>
      <c r="F131" s="3">
        <v>550025</v>
      </c>
      <c r="G131" s="3">
        <v>202414</v>
      </c>
      <c r="H131" s="3">
        <v>116022.83</v>
      </c>
      <c r="I131" s="12">
        <f t="shared" si="1"/>
        <v>57.319567816455383</v>
      </c>
    </row>
    <row r="132" spans="1:9" ht="44.25" customHeight="1">
      <c r="A132" s="25" t="s">
        <v>56</v>
      </c>
      <c r="B132" s="25"/>
      <c r="C132" s="25"/>
      <c r="D132" s="25"/>
      <c r="E132" s="25"/>
      <c r="F132" s="3">
        <v>2325390</v>
      </c>
      <c r="G132" s="3">
        <v>415390</v>
      </c>
      <c r="H132" s="3">
        <v>10000</v>
      </c>
      <c r="I132" s="12">
        <f t="shared" si="1"/>
        <v>2.4073762006788799</v>
      </c>
    </row>
    <row r="133" spans="1:9" ht="54.75" customHeight="1">
      <c r="A133" s="26" t="s">
        <v>75</v>
      </c>
      <c r="B133" s="26"/>
      <c r="C133" s="26"/>
      <c r="D133" s="26"/>
      <c r="E133" s="26"/>
      <c r="F133" s="3">
        <v>5390</v>
      </c>
      <c r="G133" s="3">
        <v>5390</v>
      </c>
      <c r="H133" s="4"/>
      <c r="I133" s="12">
        <f t="shared" si="1"/>
        <v>0</v>
      </c>
    </row>
    <row r="134" spans="1:9" ht="51" customHeight="1">
      <c r="A134" s="26" t="s">
        <v>57</v>
      </c>
      <c r="B134" s="26"/>
      <c r="C134" s="26"/>
      <c r="D134" s="26"/>
      <c r="E134" s="26"/>
      <c r="F134" s="3">
        <v>2320000</v>
      </c>
      <c r="G134" s="3">
        <v>410000</v>
      </c>
      <c r="H134" s="3">
        <v>10000</v>
      </c>
      <c r="I134" s="12">
        <f t="shared" ref="I134:I197" si="2">SUM(H134)/G134*100</f>
        <v>2.4390243902439024</v>
      </c>
    </row>
    <row r="135" spans="1:9">
      <c r="A135" s="24" t="s">
        <v>58</v>
      </c>
      <c r="B135" s="24"/>
      <c r="C135" s="24"/>
      <c r="D135" s="24"/>
      <c r="E135" s="24"/>
      <c r="F135" s="3">
        <v>43956576</v>
      </c>
      <c r="G135" s="3">
        <v>13959362</v>
      </c>
      <c r="H135" s="3">
        <v>9911563.5399999991</v>
      </c>
      <c r="I135" s="12">
        <f t="shared" si="2"/>
        <v>71.00298380398759</v>
      </c>
    </row>
    <row r="136" spans="1:9">
      <c r="A136" s="25" t="s">
        <v>59</v>
      </c>
      <c r="B136" s="25"/>
      <c r="C136" s="25"/>
      <c r="D136" s="25"/>
      <c r="E136" s="25"/>
      <c r="F136" s="3">
        <v>43956576</v>
      </c>
      <c r="G136" s="3">
        <v>13959362</v>
      </c>
      <c r="H136" s="3">
        <v>9911563.5399999991</v>
      </c>
      <c r="I136" s="12">
        <f t="shared" si="2"/>
        <v>71.00298380398759</v>
      </c>
    </row>
    <row r="137" spans="1:9">
      <c r="A137" s="24" t="s">
        <v>62</v>
      </c>
      <c r="B137" s="24"/>
      <c r="C137" s="24"/>
      <c r="D137" s="24"/>
      <c r="E137" s="24"/>
      <c r="F137" s="3">
        <v>8180</v>
      </c>
      <c r="G137" s="3">
        <v>4713</v>
      </c>
      <c r="H137" s="3">
        <v>1563.88</v>
      </c>
      <c r="I137" s="12">
        <f t="shared" si="2"/>
        <v>33.18226182898367</v>
      </c>
    </row>
    <row r="138" spans="1:9">
      <c r="A138" s="23" t="s">
        <v>63</v>
      </c>
      <c r="B138" s="23"/>
      <c r="C138" s="23"/>
      <c r="D138" s="23"/>
      <c r="E138" s="23"/>
      <c r="F138" s="3">
        <v>5379313</v>
      </c>
      <c r="G138" s="3">
        <v>576640</v>
      </c>
      <c r="H138" s="4"/>
      <c r="I138" s="12">
        <f t="shared" si="2"/>
        <v>0</v>
      </c>
    </row>
    <row r="139" spans="1:9">
      <c r="A139" s="24" t="s">
        <v>64</v>
      </c>
      <c r="B139" s="24"/>
      <c r="C139" s="24"/>
      <c r="D139" s="24"/>
      <c r="E139" s="24"/>
      <c r="F139" s="3">
        <v>1372740</v>
      </c>
      <c r="G139" s="3">
        <v>576640</v>
      </c>
      <c r="H139" s="4"/>
      <c r="I139" s="12">
        <f t="shared" si="2"/>
        <v>0</v>
      </c>
    </row>
    <row r="140" spans="1:9">
      <c r="A140" s="25" t="s">
        <v>65</v>
      </c>
      <c r="B140" s="25"/>
      <c r="C140" s="25"/>
      <c r="D140" s="25"/>
      <c r="E140" s="25"/>
      <c r="F140" s="3">
        <v>1372740</v>
      </c>
      <c r="G140" s="3">
        <v>576640</v>
      </c>
      <c r="H140" s="4"/>
      <c r="I140" s="12">
        <f t="shared" si="2"/>
        <v>0</v>
      </c>
    </row>
    <row r="141" spans="1:9">
      <c r="A141" s="24" t="s">
        <v>66</v>
      </c>
      <c r="B141" s="24"/>
      <c r="C141" s="24"/>
      <c r="D141" s="24"/>
      <c r="E141" s="24"/>
      <c r="F141" s="3">
        <v>4006573</v>
      </c>
      <c r="G141" s="4"/>
      <c r="H141" s="4"/>
      <c r="I141" s="12"/>
    </row>
    <row r="142" spans="1:9">
      <c r="A142" s="25" t="s">
        <v>67</v>
      </c>
      <c r="B142" s="25"/>
      <c r="C142" s="25"/>
      <c r="D142" s="25"/>
      <c r="E142" s="25"/>
      <c r="F142" s="3">
        <v>4006573</v>
      </c>
      <c r="G142" s="4"/>
      <c r="H142" s="4"/>
      <c r="I142" s="12"/>
    </row>
    <row r="143" spans="1:9" ht="34.5" customHeight="1">
      <c r="A143" s="22" t="s">
        <v>21</v>
      </c>
      <c r="B143" s="22"/>
      <c r="C143" s="22"/>
      <c r="D143" s="22"/>
      <c r="E143" s="22"/>
      <c r="F143" s="3">
        <v>172591686</v>
      </c>
      <c r="G143" s="3">
        <v>53652321</v>
      </c>
      <c r="H143" s="3">
        <v>37393635.490000002</v>
      </c>
      <c r="I143" s="12">
        <f t="shared" si="2"/>
        <v>69.696212191826717</v>
      </c>
    </row>
    <row r="144" spans="1:9">
      <c r="A144" s="23" t="s">
        <v>41</v>
      </c>
      <c r="B144" s="23"/>
      <c r="C144" s="23"/>
      <c r="D144" s="23"/>
      <c r="E144" s="23"/>
      <c r="F144" s="3">
        <v>169491221</v>
      </c>
      <c r="G144" s="3">
        <v>53652321</v>
      </c>
      <c r="H144" s="3">
        <v>37393635.490000002</v>
      </c>
      <c r="I144" s="12">
        <f t="shared" si="2"/>
        <v>69.696212191826717</v>
      </c>
    </row>
    <row r="145" spans="1:9" ht="30.75" customHeight="1">
      <c r="A145" s="24" t="s">
        <v>42</v>
      </c>
      <c r="B145" s="24"/>
      <c r="C145" s="24"/>
      <c r="D145" s="24"/>
      <c r="E145" s="24"/>
      <c r="F145" s="3">
        <v>115896671</v>
      </c>
      <c r="G145" s="3">
        <v>33515273</v>
      </c>
      <c r="H145" s="3">
        <v>26277018.780000001</v>
      </c>
      <c r="I145" s="12">
        <f t="shared" si="2"/>
        <v>78.403117229568736</v>
      </c>
    </row>
    <row r="146" spans="1:9">
      <c r="A146" s="25" t="s">
        <v>43</v>
      </c>
      <c r="B146" s="25"/>
      <c r="C146" s="25"/>
      <c r="D146" s="25"/>
      <c r="E146" s="25"/>
      <c r="F146" s="3">
        <v>94994316</v>
      </c>
      <c r="G146" s="3">
        <v>27581389</v>
      </c>
      <c r="H146" s="3">
        <v>21496500.140000001</v>
      </c>
      <c r="I146" s="12">
        <f t="shared" si="2"/>
        <v>77.93842485597807</v>
      </c>
    </row>
    <row r="147" spans="1:9">
      <c r="A147" s="26" t="s">
        <v>44</v>
      </c>
      <c r="B147" s="26"/>
      <c r="C147" s="26"/>
      <c r="D147" s="26"/>
      <c r="E147" s="26"/>
      <c r="F147" s="3">
        <v>94994316</v>
      </c>
      <c r="G147" s="3">
        <v>27581389</v>
      </c>
      <c r="H147" s="3">
        <v>21496500.140000001</v>
      </c>
      <c r="I147" s="12">
        <f t="shared" si="2"/>
        <v>77.93842485597807</v>
      </c>
    </row>
    <row r="148" spans="1:9">
      <c r="A148" s="25" t="s">
        <v>45</v>
      </c>
      <c r="B148" s="25"/>
      <c r="C148" s="25"/>
      <c r="D148" s="25"/>
      <c r="E148" s="25"/>
      <c r="F148" s="3">
        <v>20902355</v>
      </c>
      <c r="G148" s="3">
        <v>5933884</v>
      </c>
      <c r="H148" s="3">
        <v>4780518.6399999997</v>
      </c>
      <c r="I148" s="12">
        <f t="shared" si="2"/>
        <v>80.563061900097807</v>
      </c>
    </row>
    <row r="149" spans="1:9">
      <c r="A149" s="24" t="s">
        <v>46</v>
      </c>
      <c r="B149" s="24"/>
      <c r="C149" s="24"/>
      <c r="D149" s="24"/>
      <c r="E149" s="24"/>
      <c r="F149" s="3">
        <v>52288550</v>
      </c>
      <c r="G149" s="3">
        <v>19807048</v>
      </c>
      <c r="H149" s="3">
        <v>10869116.710000001</v>
      </c>
      <c r="I149" s="12">
        <f t="shared" si="2"/>
        <v>54.874995557137041</v>
      </c>
    </row>
    <row r="150" spans="1:9">
      <c r="A150" s="25" t="s">
        <v>47</v>
      </c>
      <c r="B150" s="25"/>
      <c r="C150" s="25"/>
      <c r="D150" s="25"/>
      <c r="E150" s="25"/>
      <c r="F150" s="3">
        <v>5897622</v>
      </c>
      <c r="G150" s="3">
        <v>2154547</v>
      </c>
      <c r="H150" s="3">
        <v>184826.8</v>
      </c>
      <c r="I150" s="12">
        <f t="shared" si="2"/>
        <v>8.5784529184092992</v>
      </c>
    </row>
    <row r="151" spans="1:9" ht="35.25" customHeight="1">
      <c r="A151" s="25" t="s">
        <v>68</v>
      </c>
      <c r="B151" s="25"/>
      <c r="C151" s="25"/>
      <c r="D151" s="25"/>
      <c r="E151" s="25"/>
      <c r="F151" s="3">
        <v>95179</v>
      </c>
      <c r="G151" s="3">
        <v>95179</v>
      </c>
      <c r="H151" s="4"/>
      <c r="I151" s="12">
        <f t="shared" si="2"/>
        <v>0</v>
      </c>
    </row>
    <row r="152" spans="1:9">
      <c r="A152" s="25" t="s">
        <v>48</v>
      </c>
      <c r="B152" s="25"/>
      <c r="C152" s="25"/>
      <c r="D152" s="25"/>
      <c r="E152" s="25"/>
      <c r="F152" s="3">
        <v>16038404</v>
      </c>
      <c r="G152" s="3">
        <v>5546838</v>
      </c>
      <c r="H152" s="3">
        <v>2808013.19</v>
      </c>
      <c r="I152" s="12">
        <f t="shared" si="2"/>
        <v>50.623674064394883</v>
      </c>
    </row>
    <row r="153" spans="1:9">
      <c r="A153" s="25" t="s">
        <v>49</v>
      </c>
      <c r="B153" s="25"/>
      <c r="C153" s="25"/>
      <c r="D153" s="25"/>
      <c r="E153" s="25"/>
      <c r="F153" s="3">
        <v>2685438</v>
      </c>
      <c r="G153" s="3">
        <v>1015028</v>
      </c>
      <c r="H153" s="3">
        <v>460330.2</v>
      </c>
      <c r="I153" s="12">
        <f t="shared" si="2"/>
        <v>45.351477988784545</v>
      </c>
    </row>
    <row r="154" spans="1:9" ht="34.5" customHeight="1">
      <c r="A154" s="25" t="s">
        <v>50</v>
      </c>
      <c r="B154" s="25"/>
      <c r="C154" s="25"/>
      <c r="D154" s="25"/>
      <c r="E154" s="25"/>
      <c r="F154" s="3">
        <v>11323198</v>
      </c>
      <c r="G154" s="3">
        <v>3952601</v>
      </c>
      <c r="H154" s="3">
        <v>2714232.59</v>
      </c>
      <c r="I154" s="12">
        <f t="shared" si="2"/>
        <v>68.669531531262578</v>
      </c>
    </row>
    <row r="155" spans="1:9" ht="24" customHeight="1">
      <c r="A155" s="26" t="s">
        <v>51</v>
      </c>
      <c r="B155" s="26"/>
      <c r="C155" s="26"/>
      <c r="D155" s="26"/>
      <c r="E155" s="26"/>
      <c r="F155" s="3">
        <v>2524191</v>
      </c>
      <c r="G155" s="3">
        <v>1150523</v>
      </c>
      <c r="H155" s="3">
        <v>1119563.1399999999</v>
      </c>
      <c r="I155" s="12">
        <f t="shared" si="2"/>
        <v>97.309062052649082</v>
      </c>
    </row>
    <row r="156" spans="1:9" ht="30" customHeight="1">
      <c r="A156" s="26" t="s">
        <v>52</v>
      </c>
      <c r="B156" s="26"/>
      <c r="C156" s="26"/>
      <c r="D156" s="26"/>
      <c r="E156" s="26"/>
      <c r="F156" s="3">
        <v>916681</v>
      </c>
      <c r="G156" s="3">
        <v>220138</v>
      </c>
      <c r="H156" s="3">
        <v>52539.65</v>
      </c>
      <c r="I156" s="12">
        <f t="shared" si="2"/>
        <v>23.866688168330775</v>
      </c>
    </row>
    <row r="157" spans="1:9">
      <c r="A157" s="26" t="s">
        <v>53</v>
      </c>
      <c r="B157" s="26"/>
      <c r="C157" s="26"/>
      <c r="D157" s="26"/>
      <c r="E157" s="26"/>
      <c r="F157" s="3">
        <v>4489747</v>
      </c>
      <c r="G157" s="3">
        <v>1346895</v>
      </c>
      <c r="H157" s="3">
        <v>839412.62</v>
      </c>
      <c r="I157" s="12">
        <f t="shared" si="2"/>
        <v>62.322053315217595</v>
      </c>
    </row>
    <row r="158" spans="1:9">
      <c r="A158" s="26" t="s">
        <v>54</v>
      </c>
      <c r="B158" s="26"/>
      <c r="C158" s="26"/>
      <c r="D158" s="26"/>
      <c r="E158" s="26"/>
      <c r="F158" s="3">
        <v>2705959</v>
      </c>
      <c r="G158" s="3">
        <v>1135324</v>
      </c>
      <c r="H158" s="3">
        <v>693050.72</v>
      </c>
      <c r="I158" s="12">
        <f t="shared" si="2"/>
        <v>61.04431157977811</v>
      </c>
    </row>
    <row r="159" spans="1:9" ht="30.75" customHeight="1">
      <c r="A159" s="26" t="s">
        <v>55</v>
      </c>
      <c r="B159" s="26"/>
      <c r="C159" s="26"/>
      <c r="D159" s="26"/>
      <c r="E159" s="26"/>
      <c r="F159" s="3">
        <v>686620</v>
      </c>
      <c r="G159" s="3">
        <v>99721</v>
      </c>
      <c r="H159" s="3">
        <v>9666.4599999999991</v>
      </c>
      <c r="I159" s="12">
        <f t="shared" si="2"/>
        <v>9.6935048786113249</v>
      </c>
    </row>
    <row r="160" spans="1:9" ht="51.75" customHeight="1">
      <c r="A160" s="25" t="s">
        <v>56</v>
      </c>
      <c r="B160" s="25"/>
      <c r="C160" s="25"/>
      <c r="D160" s="25"/>
      <c r="E160" s="25"/>
      <c r="F160" s="3">
        <v>16248709</v>
      </c>
      <c r="G160" s="3">
        <v>7042855</v>
      </c>
      <c r="H160" s="3">
        <v>4701713.93</v>
      </c>
      <c r="I160" s="12">
        <f t="shared" si="2"/>
        <v>66.758635950903439</v>
      </c>
    </row>
    <row r="161" spans="1:9" ht="51.75" customHeight="1">
      <c r="A161" s="26" t="s">
        <v>57</v>
      </c>
      <c r="B161" s="26"/>
      <c r="C161" s="26"/>
      <c r="D161" s="26"/>
      <c r="E161" s="26"/>
      <c r="F161" s="3">
        <v>16248709</v>
      </c>
      <c r="G161" s="3">
        <v>7042855</v>
      </c>
      <c r="H161" s="3">
        <v>4701713.93</v>
      </c>
      <c r="I161" s="12">
        <f t="shared" si="2"/>
        <v>66.758635950903439</v>
      </c>
    </row>
    <row r="162" spans="1:9">
      <c r="A162" s="24" t="s">
        <v>60</v>
      </c>
      <c r="B162" s="24"/>
      <c r="C162" s="24"/>
      <c r="D162" s="24"/>
      <c r="E162" s="24"/>
      <c r="F162" s="3">
        <v>1290000</v>
      </c>
      <c r="G162" s="3">
        <v>330000</v>
      </c>
      <c r="H162" s="3">
        <v>247500</v>
      </c>
      <c r="I162" s="12">
        <f t="shared" si="2"/>
        <v>75</v>
      </c>
    </row>
    <row r="163" spans="1:9">
      <c r="A163" s="25" t="s">
        <v>61</v>
      </c>
      <c r="B163" s="25"/>
      <c r="C163" s="25"/>
      <c r="D163" s="25"/>
      <c r="E163" s="25"/>
      <c r="F163" s="3">
        <v>1290000</v>
      </c>
      <c r="G163" s="3">
        <v>330000</v>
      </c>
      <c r="H163" s="3">
        <v>247500</v>
      </c>
      <c r="I163" s="12">
        <f t="shared" si="2"/>
        <v>75</v>
      </c>
    </row>
    <row r="164" spans="1:9">
      <c r="A164" s="24" t="s">
        <v>62</v>
      </c>
      <c r="B164" s="24"/>
      <c r="C164" s="24"/>
      <c r="D164" s="24"/>
      <c r="E164" s="24"/>
      <c r="F164" s="3">
        <v>16000</v>
      </c>
      <c r="G164" s="4"/>
      <c r="H164" s="4"/>
      <c r="I164" s="12"/>
    </row>
    <row r="165" spans="1:9">
      <c r="A165" s="23" t="s">
        <v>63</v>
      </c>
      <c r="B165" s="23"/>
      <c r="C165" s="23"/>
      <c r="D165" s="23"/>
      <c r="E165" s="23"/>
      <c r="F165" s="3">
        <v>3100465</v>
      </c>
      <c r="G165" s="4"/>
      <c r="H165" s="4"/>
      <c r="I165" s="12"/>
    </row>
    <row r="166" spans="1:9">
      <c r="A166" s="24" t="s">
        <v>64</v>
      </c>
      <c r="B166" s="24"/>
      <c r="C166" s="24"/>
      <c r="D166" s="24"/>
      <c r="E166" s="24"/>
      <c r="F166" s="3">
        <v>3100465</v>
      </c>
      <c r="G166" s="4"/>
      <c r="H166" s="4"/>
      <c r="I166" s="12"/>
    </row>
    <row r="167" spans="1:9">
      <c r="A167" s="25" t="s">
        <v>65</v>
      </c>
      <c r="B167" s="25"/>
      <c r="C167" s="25"/>
      <c r="D167" s="25"/>
      <c r="E167" s="25"/>
      <c r="F167" s="3">
        <v>3100465</v>
      </c>
      <c r="G167" s="4"/>
      <c r="H167" s="4"/>
      <c r="I167" s="12"/>
    </row>
    <row r="168" spans="1:9" ht="42" customHeight="1">
      <c r="A168" s="22" t="s">
        <v>23</v>
      </c>
      <c r="B168" s="22"/>
      <c r="C168" s="22"/>
      <c r="D168" s="22"/>
      <c r="E168" s="22"/>
      <c r="F168" s="3">
        <v>504587253.39999998</v>
      </c>
      <c r="G168" s="3">
        <v>139764224.40000001</v>
      </c>
      <c r="H168" s="3">
        <v>50182572.030000001</v>
      </c>
      <c r="I168" s="12">
        <f t="shared" si="2"/>
        <v>35.90516260182531</v>
      </c>
    </row>
    <row r="169" spans="1:9">
      <c r="A169" s="23" t="s">
        <v>41</v>
      </c>
      <c r="B169" s="23"/>
      <c r="C169" s="23"/>
      <c r="D169" s="23"/>
      <c r="E169" s="23"/>
      <c r="F169" s="3">
        <v>295635652.39999998</v>
      </c>
      <c r="G169" s="3">
        <v>95736374.400000006</v>
      </c>
      <c r="H169" s="3">
        <v>45182572.030000001</v>
      </c>
      <c r="I169" s="12">
        <f t="shared" si="2"/>
        <v>47.19478078543154</v>
      </c>
    </row>
    <row r="170" spans="1:9" ht="36" customHeight="1">
      <c r="A170" s="24" t="s">
        <v>42</v>
      </c>
      <c r="B170" s="24"/>
      <c r="C170" s="24"/>
      <c r="D170" s="24"/>
      <c r="E170" s="24"/>
      <c r="F170" s="3">
        <v>24642423</v>
      </c>
      <c r="G170" s="3">
        <v>7868497</v>
      </c>
      <c r="H170" s="3">
        <v>5904328.8799999999</v>
      </c>
      <c r="I170" s="12">
        <f t="shared" si="2"/>
        <v>75.037569182526227</v>
      </c>
    </row>
    <row r="171" spans="1:9">
      <c r="A171" s="25" t="s">
        <v>43</v>
      </c>
      <c r="B171" s="25"/>
      <c r="C171" s="25"/>
      <c r="D171" s="25"/>
      <c r="E171" s="25"/>
      <c r="F171" s="3">
        <v>20221700</v>
      </c>
      <c r="G171" s="3">
        <v>6444400</v>
      </c>
      <c r="H171" s="3">
        <v>4829052.9400000004</v>
      </c>
      <c r="I171" s="12">
        <f t="shared" si="2"/>
        <v>74.934096890323389</v>
      </c>
    </row>
    <row r="172" spans="1:9">
      <c r="A172" s="26" t="s">
        <v>44</v>
      </c>
      <c r="B172" s="26"/>
      <c r="C172" s="26"/>
      <c r="D172" s="26"/>
      <c r="E172" s="26"/>
      <c r="F172" s="3">
        <v>20221700</v>
      </c>
      <c r="G172" s="3">
        <v>6444400</v>
      </c>
      <c r="H172" s="3">
        <v>4829052.9400000004</v>
      </c>
      <c r="I172" s="12">
        <f t="shared" si="2"/>
        <v>74.934096890323389</v>
      </c>
    </row>
    <row r="173" spans="1:9">
      <c r="A173" s="25" t="s">
        <v>45</v>
      </c>
      <c r="B173" s="25"/>
      <c r="C173" s="25"/>
      <c r="D173" s="25"/>
      <c r="E173" s="25"/>
      <c r="F173" s="3">
        <v>4420723</v>
      </c>
      <c r="G173" s="3">
        <v>1424097</v>
      </c>
      <c r="H173" s="3">
        <v>1075275.94</v>
      </c>
      <c r="I173" s="12">
        <f t="shared" si="2"/>
        <v>75.505807539795384</v>
      </c>
    </row>
    <row r="174" spans="1:9">
      <c r="A174" s="24" t="s">
        <v>46</v>
      </c>
      <c r="B174" s="24"/>
      <c r="C174" s="24"/>
      <c r="D174" s="24"/>
      <c r="E174" s="24"/>
      <c r="F174" s="3">
        <v>208862251.40000001</v>
      </c>
      <c r="G174" s="3">
        <v>68576797.400000006</v>
      </c>
      <c r="H174" s="3">
        <v>33734948.369999997</v>
      </c>
      <c r="I174" s="12">
        <f t="shared" si="2"/>
        <v>49.192948123879567</v>
      </c>
    </row>
    <row r="175" spans="1:9" ht="35.25" customHeight="1">
      <c r="A175" s="25" t="s">
        <v>47</v>
      </c>
      <c r="B175" s="25"/>
      <c r="C175" s="25"/>
      <c r="D175" s="25"/>
      <c r="E175" s="25"/>
      <c r="F175" s="3">
        <v>1896006</v>
      </c>
      <c r="G175" s="3">
        <v>970089</v>
      </c>
      <c r="H175" s="3">
        <v>26266.799999999999</v>
      </c>
      <c r="I175" s="12">
        <f t="shared" si="2"/>
        <v>2.7076690901556457</v>
      </c>
    </row>
    <row r="176" spans="1:9" ht="24" customHeight="1">
      <c r="A176" s="25" t="s">
        <v>48</v>
      </c>
      <c r="B176" s="25"/>
      <c r="C176" s="25"/>
      <c r="D176" s="25"/>
      <c r="E176" s="25"/>
      <c r="F176" s="3">
        <v>179558435.40000001</v>
      </c>
      <c r="G176" s="3">
        <v>50998320.399999999</v>
      </c>
      <c r="H176" s="3">
        <v>26038687.43</v>
      </c>
      <c r="I176" s="12">
        <f t="shared" si="2"/>
        <v>51.057931370618235</v>
      </c>
    </row>
    <row r="177" spans="1:9">
      <c r="A177" s="25" t="s">
        <v>49</v>
      </c>
      <c r="B177" s="25"/>
      <c r="C177" s="25"/>
      <c r="D177" s="25"/>
      <c r="E177" s="25"/>
      <c r="F177" s="3">
        <v>16680</v>
      </c>
      <c r="G177" s="3">
        <v>3680</v>
      </c>
      <c r="H177" s="13">
        <v>60</v>
      </c>
      <c r="I177" s="12">
        <f t="shared" si="2"/>
        <v>1.6304347826086956</v>
      </c>
    </row>
    <row r="178" spans="1:9" ht="30" customHeight="1">
      <c r="A178" s="25" t="s">
        <v>50</v>
      </c>
      <c r="B178" s="25"/>
      <c r="C178" s="25"/>
      <c r="D178" s="25"/>
      <c r="E178" s="25"/>
      <c r="F178" s="3">
        <v>27291130</v>
      </c>
      <c r="G178" s="3">
        <v>16604708</v>
      </c>
      <c r="H178" s="3">
        <v>7669934.1399999997</v>
      </c>
      <c r="I178" s="12">
        <f t="shared" si="2"/>
        <v>46.191322003373983</v>
      </c>
    </row>
    <row r="179" spans="1:9" ht="29.25" customHeight="1">
      <c r="A179" s="26" t="s">
        <v>52</v>
      </c>
      <c r="B179" s="26"/>
      <c r="C179" s="26"/>
      <c r="D179" s="26"/>
      <c r="E179" s="26"/>
      <c r="F179" s="3">
        <v>17573</v>
      </c>
      <c r="G179" s="3">
        <v>5758</v>
      </c>
      <c r="H179" s="3">
        <v>2842.4</v>
      </c>
      <c r="I179" s="12">
        <f t="shared" si="2"/>
        <v>49.364362625911781</v>
      </c>
    </row>
    <row r="180" spans="1:9">
      <c r="A180" s="26" t="s">
        <v>53</v>
      </c>
      <c r="B180" s="26"/>
      <c r="C180" s="26"/>
      <c r="D180" s="26"/>
      <c r="E180" s="26"/>
      <c r="F180" s="3">
        <v>27013168</v>
      </c>
      <c r="G180" s="3">
        <v>16464324</v>
      </c>
      <c r="H180" s="3">
        <v>7606475.1399999997</v>
      </c>
      <c r="I180" s="12">
        <f t="shared" si="2"/>
        <v>46.199741574570567</v>
      </c>
    </row>
    <row r="181" spans="1:9">
      <c r="A181" s="26" t="s">
        <v>54</v>
      </c>
      <c r="B181" s="26"/>
      <c r="C181" s="26"/>
      <c r="D181" s="26"/>
      <c r="E181" s="26"/>
      <c r="F181" s="3">
        <v>256478</v>
      </c>
      <c r="G181" s="3">
        <v>133322</v>
      </c>
      <c r="H181" s="3">
        <v>60001.7</v>
      </c>
      <c r="I181" s="12">
        <f t="shared" si="2"/>
        <v>45.005100433536846</v>
      </c>
    </row>
    <row r="182" spans="1:9" ht="33.75" customHeight="1">
      <c r="A182" s="26" t="s">
        <v>55</v>
      </c>
      <c r="B182" s="26"/>
      <c r="C182" s="26"/>
      <c r="D182" s="26"/>
      <c r="E182" s="26"/>
      <c r="F182" s="3">
        <v>3911</v>
      </c>
      <c r="G182" s="3">
        <v>1304</v>
      </c>
      <c r="H182" s="13">
        <v>614.9</v>
      </c>
      <c r="I182" s="12">
        <f t="shared" si="2"/>
        <v>47.154907975460119</v>
      </c>
    </row>
    <row r="183" spans="1:9" ht="48" customHeight="1">
      <c r="A183" s="25" t="s">
        <v>56</v>
      </c>
      <c r="B183" s="25"/>
      <c r="C183" s="25"/>
      <c r="D183" s="25"/>
      <c r="E183" s="25"/>
      <c r="F183" s="3">
        <v>100000</v>
      </c>
      <c r="G183" s="4"/>
      <c r="H183" s="4"/>
      <c r="I183" s="12"/>
    </row>
    <row r="184" spans="1:9">
      <c r="A184" s="26" t="s">
        <v>57</v>
      </c>
      <c r="B184" s="26"/>
      <c r="C184" s="26"/>
      <c r="D184" s="26"/>
      <c r="E184" s="26"/>
      <c r="F184" s="3">
        <v>100000</v>
      </c>
      <c r="G184" s="4"/>
      <c r="H184" s="4"/>
      <c r="I184" s="12"/>
    </row>
    <row r="185" spans="1:9">
      <c r="A185" s="24" t="s">
        <v>58</v>
      </c>
      <c r="B185" s="24"/>
      <c r="C185" s="24"/>
      <c r="D185" s="24"/>
      <c r="E185" s="24"/>
      <c r="F185" s="3">
        <v>62010257</v>
      </c>
      <c r="G185" s="3">
        <v>19239064</v>
      </c>
      <c r="H185" s="3">
        <v>5495757.2800000003</v>
      </c>
      <c r="I185" s="12">
        <f t="shared" si="2"/>
        <v>28.565616705677577</v>
      </c>
    </row>
    <row r="186" spans="1:9">
      <c r="A186" s="25" t="s">
        <v>59</v>
      </c>
      <c r="B186" s="25"/>
      <c r="C186" s="25"/>
      <c r="D186" s="25"/>
      <c r="E186" s="25"/>
      <c r="F186" s="3">
        <v>62010257</v>
      </c>
      <c r="G186" s="3">
        <v>19239064</v>
      </c>
      <c r="H186" s="3">
        <v>5495757.2800000003</v>
      </c>
      <c r="I186" s="12">
        <f t="shared" si="2"/>
        <v>28.565616705677577</v>
      </c>
    </row>
    <row r="187" spans="1:9">
      <c r="A187" s="24" t="s">
        <v>62</v>
      </c>
      <c r="B187" s="24"/>
      <c r="C187" s="24"/>
      <c r="D187" s="24"/>
      <c r="E187" s="24"/>
      <c r="F187" s="3">
        <v>120721</v>
      </c>
      <c r="G187" s="3">
        <v>52016</v>
      </c>
      <c r="H187" s="3">
        <v>47537.5</v>
      </c>
      <c r="I187" s="12">
        <f t="shared" si="2"/>
        <v>91.390149184866203</v>
      </c>
    </row>
    <row r="188" spans="1:9">
      <c r="A188" s="23" t="s">
        <v>63</v>
      </c>
      <c r="B188" s="23"/>
      <c r="C188" s="23"/>
      <c r="D188" s="23"/>
      <c r="E188" s="23"/>
      <c r="F188" s="3">
        <v>208951601</v>
      </c>
      <c r="G188" s="3">
        <v>44027850</v>
      </c>
      <c r="H188" s="3">
        <v>5000000</v>
      </c>
      <c r="I188" s="12">
        <f t="shared" si="2"/>
        <v>11.356448248097511</v>
      </c>
    </row>
    <row r="189" spans="1:9">
      <c r="A189" s="24" t="s">
        <v>64</v>
      </c>
      <c r="B189" s="24"/>
      <c r="C189" s="24"/>
      <c r="D189" s="24"/>
      <c r="E189" s="24"/>
      <c r="F189" s="3">
        <v>193151601</v>
      </c>
      <c r="G189" s="3">
        <v>38977850</v>
      </c>
      <c r="H189" s="4"/>
      <c r="I189" s="12">
        <f t="shared" si="2"/>
        <v>0</v>
      </c>
    </row>
    <row r="190" spans="1:9">
      <c r="A190" s="25" t="s">
        <v>65</v>
      </c>
      <c r="B190" s="25"/>
      <c r="C190" s="25"/>
      <c r="D190" s="25"/>
      <c r="E190" s="25"/>
      <c r="F190" s="3">
        <v>535200</v>
      </c>
      <c r="G190" s="3">
        <v>48200</v>
      </c>
      <c r="H190" s="4"/>
      <c r="I190" s="12">
        <f t="shared" si="2"/>
        <v>0</v>
      </c>
    </row>
    <row r="191" spans="1:9">
      <c r="A191" s="25" t="s">
        <v>76</v>
      </c>
      <c r="B191" s="25"/>
      <c r="C191" s="25"/>
      <c r="D191" s="25"/>
      <c r="E191" s="25"/>
      <c r="F191" s="3">
        <v>16200000</v>
      </c>
      <c r="G191" s="3">
        <v>5000000</v>
      </c>
      <c r="H191" s="4"/>
      <c r="I191" s="12">
        <f t="shared" si="2"/>
        <v>0</v>
      </c>
    </row>
    <row r="192" spans="1:9">
      <c r="A192" s="26" t="s">
        <v>77</v>
      </c>
      <c r="B192" s="26"/>
      <c r="C192" s="26"/>
      <c r="D192" s="26"/>
      <c r="E192" s="26"/>
      <c r="F192" s="3">
        <v>16200000</v>
      </c>
      <c r="G192" s="3">
        <v>5000000</v>
      </c>
      <c r="H192" s="4"/>
      <c r="I192" s="12">
        <f t="shared" si="2"/>
        <v>0</v>
      </c>
    </row>
    <row r="193" spans="1:9">
      <c r="A193" s="25" t="s">
        <v>72</v>
      </c>
      <c r="B193" s="25"/>
      <c r="C193" s="25"/>
      <c r="D193" s="25"/>
      <c r="E193" s="25"/>
      <c r="F193" s="3">
        <v>156116401</v>
      </c>
      <c r="G193" s="3">
        <v>28929650</v>
      </c>
      <c r="H193" s="4"/>
      <c r="I193" s="12">
        <f t="shared" si="2"/>
        <v>0</v>
      </c>
    </row>
    <row r="194" spans="1:9" ht="27.75" customHeight="1">
      <c r="A194" s="26" t="s">
        <v>78</v>
      </c>
      <c r="B194" s="26"/>
      <c r="C194" s="26"/>
      <c r="D194" s="26"/>
      <c r="E194" s="26"/>
      <c r="F194" s="3">
        <v>70925000</v>
      </c>
      <c r="G194" s="3">
        <v>16950000</v>
      </c>
      <c r="H194" s="4"/>
      <c r="I194" s="12">
        <f t="shared" si="2"/>
        <v>0</v>
      </c>
    </row>
    <row r="195" spans="1:9" ht="28.5" customHeight="1">
      <c r="A195" s="26" t="s">
        <v>73</v>
      </c>
      <c r="B195" s="26"/>
      <c r="C195" s="26"/>
      <c r="D195" s="26"/>
      <c r="E195" s="26"/>
      <c r="F195" s="3">
        <v>85191401</v>
      </c>
      <c r="G195" s="3">
        <v>11979650</v>
      </c>
      <c r="H195" s="4"/>
      <c r="I195" s="12">
        <f t="shared" si="2"/>
        <v>0</v>
      </c>
    </row>
    <row r="196" spans="1:9" ht="24" customHeight="1">
      <c r="A196" s="25" t="s">
        <v>79</v>
      </c>
      <c r="B196" s="25"/>
      <c r="C196" s="25"/>
      <c r="D196" s="25"/>
      <c r="E196" s="25"/>
      <c r="F196" s="3">
        <v>20300000</v>
      </c>
      <c r="G196" s="3">
        <v>5000000</v>
      </c>
      <c r="H196" s="4"/>
      <c r="I196" s="12">
        <f t="shared" si="2"/>
        <v>0</v>
      </c>
    </row>
    <row r="197" spans="1:9">
      <c r="A197" s="26" t="s">
        <v>80</v>
      </c>
      <c r="B197" s="26"/>
      <c r="C197" s="26"/>
      <c r="D197" s="26"/>
      <c r="E197" s="26"/>
      <c r="F197" s="3">
        <v>20300000</v>
      </c>
      <c r="G197" s="3">
        <v>5000000</v>
      </c>
      <c r="H197" s="4"/>
      <c r="I197" s="12">
        <f t="shared" si="2"/>
        <v>0</v>
      </c>
    </row>
    <row r="198" spans="1:9">
      <c r="A198" s="24" t="s">
        <v>66</v>
      </c>
      <c r="B198" s="24"/>
      <c r="C198" s="24"/>
      <c r="D198" s="24"/>
      <c r="E198" s="24"/>
      <c r="F198" s="3">
        <v>15800000</v>
      </c>
      <c r="G198" s="3">
        <v>5050000</v>
      </c>
      <c r="H198" s="3">
        <v>5000000</v>
      </c>
      <c r="I198" s="12">
        <f t="shared" ref="I198:I261" si="3">SUM(H198)/G198*100</f>
        <v>99.009900990099013</v>
      </c>
    </row>
    <row r="199" spans="1:9">
      <c r="A199" s="25" t="s">
        <v>67</v>
      </c>
      <c r="B199" s="25"/>
      <c r="C199" s="25"/>
      <c r="D199" s="25"/>
      <c r="E199" s="25"/>
      <c r="F199" s="3">
        <v>15800000</v>
      </c>
      <c r="G199" s="3">
        <v>5050000</v>
      </c>
      <c r="H199" s="3">
        <v>5000000</v>
      </c>
      <c r="I199" s="12">
        <f t="shared" si="3"/>
        <v>99.009900990099013</v>
      </c>
    </row>
    <row r="200" spans="1:9" ht="52.5" customHeight="1">
      <c r="A200" s="22" t="s">
        <v>24</v>
      </c>
      <c r="B200" s="22"/>
      <c r="C200" s="22"/>
      <c r="D200" s="22"/>
      <c r="E200" s="22"/>
      <c r="F200" s="3">
        <v>104735500</v>
      </c>
      <c r="G200" s="3">
        <v>27186795</v>
      </c>
      <c r="H200" s="3">
        <v>2068154.37</v>
      </c>
      <c r="I200" s="12">
        <f t="shared" si="3"/>
        <v>7.6072018419236249</v>
      </c>
    </row>
    <row r="201" spans="1:9">
      <c r="A201" s="23" t="s">
        <v>41</v>
      </c>
      <c r="B201" s="23"/>
      <c r="C201" s="23"/>
      <c r="D201" s="23"/>
      <c r="E201" s="23"/>
      <c r="F201" s="3">
        <v>13114500</v>
      </c>
      <c r="G201" s="3">
        <v>3831930</v>
      </c>
      <c r="H201" s="3">
        <v>2068154.37</v>
      </c>
      <c r="I201" s="12">
        <f t="shared" si="3"/>
        <v>53.971611433403012</v>
      </c>
    </row>
    <row r="202" spans="1:9" ht="30.75" customHeight="1">
      <c r="A202" s="24" t="s">
        <v>42</v>
      </c>
      <c r="B202" s="24"/>
      <c r="C202" s="24"/>
      <c r="D202" s="24"/>
      <c r="E202" s="24"/>
      <c r="F202" s="3">
        <v>6807636</v>
      </c>
      <c r="G202" s="3">
        <v>2074550</v>
      </c>
      <c r="H202" s="3">
        <v>1388398.05</v>
      </c>
      <c r="I202" s="12">
        <f t="shared" si="3"/>
        <v>66.92526331011544</v>
      </c>
    </row>
    <row r="203" spans="1:9">
      <c r="A203" s="25" t="s">
        <v>43</v>
      </c>
      <c r="B203" s="25"/>
      <c r="C203" s="25"/>
      <c r="D203" s="25"/>
      <c r="E203" s="25"/>
      <c r="F203" s="3">
        <v>5603600</v>
      </c>
      <c r="G203" s="3">
        <v>1700500</v>
      </c>
      <c r="H203" s="3">
        <v>1143174.8799999999</v>
      </c>
      <c r="I203" s="12">
        <f t="shared" si="3"/>
        <v>67.225808879741251</v>
      </c>
    </row>
    <row r="204" spans="1:9">
      <c r="A204" s="26" t="s">
        <v>44</v>
      </c>
      <c r="B204" s="26"/>
      <c r="C204" s="26"/>
      <c r="D204" s="26"/>
      <c r="E204" s="26"/>
      <c r="F204" s="3">
        <v>5603600</v>
      </c>
      <c r="G204" s="3">
        <v>1700500</v>
      </c>
      <c r="H204" s="3">
        <v>1143174.8799999999</v>
      </c>
      <c r="I204" s="12">
        <f t="shared" si="3"/>
        <v>67.225808879741251</v>
      </c>
    </row>
    <row r="205" spans="1:9">
      <c r="A205" s="25" t="s">
        <v>45</v>
      </c>
      <c r="B205" s="25"/>
      <c r="C205" s="25"/>
      <c r="D205" s="25"/>
      <c r="E205" s="25"/>
      <c r="F205" s="3">
        <v>1204036</v>
      </c>
      <c r="G205" s="3">
        <v>374050</v>
      </c>
      <c r="H205" s="3">
        <v>245223.17</v>
      </c>
      <c r="I205" s="12">
        <f t="shared" si="3"/>
        <v>65.558927950808723</v>
      </c>
    </row>
    <row r="206" spans="1:9">
      <c r="A206" s="24" t="s">
        <v>46</v>
      </c>
      <c r="B206" s="24"/>
      <c r="C206" s="24"/>
      <c r="D206" s="24"/>
      <c r="E206" s="24"/>
      <c r="F206" s="3">
        <v>346864</v>
      </c>
      <c r="G206" s="3">
        <v>197380</v>
      </c>
      <c r="H206" s="3">
        <v>86295.87</v>
      </c>
      <c r="I206" s="12">
        <f t="shared" si="3"/>
        <v>43.720675853683247</v>
      </c>
    </row>
    <row r="207" spans="1:9" ht="33" customHeight="1">
      <c r="A207" s="25" t="s">
        <v>47</v>
      </c>
      <c r="B207" s="25"/>
      <c r="C207" s="25"/>
      <c r="D207" s="25"/>
      <c r="E207" s="25"/>
      <c r="F207" s="3">
        <v>96606</v>
      </c>
      <c r="G207" s="3">
        <v>55812</v>
      </c>
      <c r="H207" s="3">
        <v>29571.46</v>
      </c>
      <c r="I207" s="12">
        <f t="shared" si="3"/>
        <v>52.984053608542972</v>
      </c>
    </row>
    <row r="208" spans="1:9">
      <c r="A208" s="25" t="s">
        <v>48</v>
      </c>
      <c r="B208" s="25"/>
      <c r="C208" s="25"/>
      <c r="D208" s="25"/>
      <c r="E208" s="25"/>
      <c r="F208" s="3">
        <v>220258</v>
      </c>
      <c r="G208" s="3">
        <v>116568</v>
      </c>
      <c r="H208" s="3">
        <v>56604.41</v>
      </c>
      <c r="I208" s="12">
        <f t="shared" si="3"/>
        <v>48.559132866652945</v>
      </c>
    </row>
    <row r="209" spans="1:9">
      <c r="A209" s="25" t="s">
        <v>49</v>
      </c>
      <c r="B209" s="25"/>
      <c r="C209" s="25"/>
      <c r="D209" s="25"/>
      <c r="E209" s="25"/>
      <c r="F209" s="3">
        <v>10000</v>
      </c>
      <c r="G209" s="3">
        <v>5000</v>
      </c>
      <c r="H209" s="13">
        <v>120</v>
      </c>
      <c r="I209" s="12">
        <f t="shared" si="3"/>
        <v>2.4</v>
      </c>
    </row>
    <row r="210" spans="1:9" ht="42.75" customHeight="1">
      <c r="A210" s="25" t="s">
        <v>56</v>
      </c>
      <c r="B210" s="25"/>
      <c r="C210" s="25"/>
      <c r="D210" s="25"/>
      <c r="E210" s="25"/>
      <c r="F210" s="3">
        <v>20000</v>
      </c>
      <c r="G210" s="3">
        <v>20000</v>
      </c>
      <c r="H210" s="4"/>
      <c r="I210" s="12">
        <f t="shared" si="3"/>
        <v>0</v>
      </c>
    </row>
    <row r="211" spans="1:9" ht="53.25" customHeight="1">
      <c r="A211" s="26" t="s">
        <v>57</v>
      </c>
      <c r="B211" s="26"/>
      <c r="C211" s="26"/>
      <c r="D211" s="26"/>
      <c r="E211" s="26"/>
      <c r="F211" s="3">
        <v>20000</v>
      </c>
      <c r="G211" s="3">
        <v>20000</v>
      </c>
      <c r="H211" s="4"/>
      <c r="I211" s="12">
        <f t="shared" si="3"/>
        <v>0</v>
      </c>
    </row>
    <row r="212" spans="1:9">
      <c r="A212" s="24" t="s">
        <v>58</v>
      </c>
      <c r="B212" s="24"/>
      <c r="C212" s="24"/>
      <c r="D212" s="24"/>
      <c r="E212" s="24"/>
      <c r="F212" s="3">
        <v>5960000</v>
      </c>
      <c r="G212" s="3">
        <v>1560000</v>
      </c>
      <c r="H212" s="3">
        <v>593460.44999999995</v>
      </c>
      <c r="I212" s="12">
        <f t="shared" si="3"/>
        <v>38.042336538461534</v>
      </c>
    </row>
    <row r="213" spans="1:9">
      <c r="A213" s="25" t="s">
        <v>59</v>
      </c>
      <c r="B213" s="25"/>
      <c r="C213" s="25"/>
      <c r="D213" s="25"/>
      <c r="E213" s="25"/>
      <c r="F213" s="3">
        <v>5960000</v>
      </c>
      <c r="G213" s="3">
        <v>1560000</v>
      </c>
      <c r="H213" s="3">
        <v>593460.44999999995</v>
      </c>
      <c r="I213" s="12">
        <f t="shared" si="3"/>
        <v>38.042336538461534</v>
      </c>
    </row>
    <row r="214" spans="1:9">
      <c r="A214" s="23" t="s">
        <v>63</v>
      </c>
      <c r="B214" s="23"/>
      <c r="C214" s="23"/>
      <c r="D214" s="23"/>
      <c r="E214" s="23"/>
      <c r="F214" s="3">
        <v>91621000</v>
      </c>
      <c r="G214" s="3">
        <v>23354865</v>
      </c>
      <c r="H214" s="4"/>
      <c r="I214" s="12">
        <f t="shared" si="3"/>
        <v>0</v>
      </c>
    </row>
    <row r="215" spans="1:9">
      <c r="A215" s="24" t="s">
        <v>64</v>
      </c>
      <c r="B215" s="24"/>
      <c r="C215" s="24"/>
      <c r="D215" s="24"/>
      <c r="E215" s="24"/>
      <c r="F215" s="3">
        <v>91045885</v>
      </c>
      <c r="G215" s="3">
        <v>22779750</v>
      </c>
      <c r="H215" s="4"/>
      <c r="I215" s="12">
        <f t="shared" si="3"/>
        <v>0</v>
      </c>
    </row>
    <row r="216" spans="1:9">
      <c r="A216" s="25" t="s">
        <v>65</v>
      </c>
      <c r="B216" s="25"/>
      <c r="C216" s="25"/>
      <c r="D216" s="25"/>
      <c r="E216" s="25"/>
      <c r="F216" s="3">
        <v>81000</v>
      </c>
      <c r="G216" s="4"/>
      <c r="H216" s="4"/>
      <c r="I216" s="12"/>
    </row>
    <row r="217" spans="1:9">
      <c r="A217" s="25" t="s">
        <v>72</v>
      </c>
      <c r="B217" s="25"/>
      <c r="C217" s="25"/>
      <c r="D217" s="25"/>
      <c r="E217" s="25"/>
      <c r="F217" s="3">
        <v>24481860</v>
      </c>
      <c r="G217" s="4"/>
      <c r="H217" s="4"/>
      <c r="I217" s="12"/>
    </row>
    <row r="218" spans="1:9">
      <c r="A218" s="26" t="s">
        <v>73</v>
      </c>
      <c r="B218" s="26"/>
      <c r="C218" s="26"/>
      <c r="D218" s="26"/>
      <c r="E218" s="26"/>
      <c r="F218" s="3">
        <v>24481860</v>
      </c>
      <c r="G218" s="4"/>
      <c r="H218" s="4"/>
      <c r="I218" s="12"/>
    </row>
    <row r="219" spans="1:9">
      <c r="A219" s="25" t="s">
        <v>79</v>
      </c>
      <c r="B219" s="25"/>
      <c r="C219" s="25"/>
      <c r="D219" s="25"/>
      <c r="E219" s="25"/>
      <c r="F219" s="3">
        <v>66483025</v>
      </c>
      <c r="G219" s="3">
        <v>22779750</v>
      </c>
      <c r="H219" s="4"/>
      <c r="I219" s="12">
        <f t="shared" si="3"/>
        <v>0</v>
      </c>
    </row>
    <row r="220" spans="1:9">
      <c r="A220" s="26" t="s">
        <v>80</v>
      </c>
      <c r="B220" s="26"/>
      <c r="C220" s="26"/>
      <c r="D220" s="26"/>
      <c r="E220" s="26"/>
      <c r="F220" s="3">
        <v>66483025</v>
      </c>
      <c r="G220" s="3">
        <v>22779750</v>
      </c>
      <c r="H220" s="4"/>
      <c r="I220" s="12">
        <f t="shared" si="3"/>
        <v>0</v>
      </c>
    </row>
    <row r="221" spans="1:9">
      <c r="A221" s="24" t="s">
        <v>66</v>
      </c>
      <c r="B221" s="24"/>
      <c r="C221" s="24"/>
      <c r="D221" s="24"/>
      <c r="E221" s="24"/>
      <c r="F221" s="3">
        <v>575115</v>
      </c>
      <c r="G221" s="3">
        <v>575115</v>
      </c>
      <c r="H221" s="4"/>
      <c r="I221" s="12">
        <f t="shared" si="3"/>
        <v>0</v>
      </c>
    </row>
    <row r="222" spans="1:9">
      <c r="A222" s="25" t="s">
        <v>67</v>
      </c>
      <c r="B222" s="25"/>
      <c r="C222" s="25"/>
      <c r="D222" s="25"/>
      <c r="E222" s="25"/>
      <c r="F222" s="3">
        <v>575115</v>
      </c>
      <c r="G222" s="3">
        <v>575115</v>
      </c>
      <c r="H222" s="4"/>
      <c r="I222" s="12">
        <f t="shared" si="3"/>
        <v>0</v>
      </c>
    </row>
    <row r="223" spans="1:9" ht="32.25" customHeight="1">
      <c r="A223" s="22" t="s">
        <v>25</v>
      </c>
      <c r="B223" s="22"/>
      <c r="C223" s="22"/>
      <c r="D223" s="22"/>
      <c r="E223" s="22"/>
      <c r="F223" s="3">
        <v>91012171</v>
      </c>
      <c r="G223" s="3">
        <v>17573999</v>
      </c>
      <c r="H223" s="3">
        <v>1271040.27</v>
      </c>
      <c r="I223" s="12">
        <f t="shared" si="3"/>
        <v>7.2325045085071409</v>
      </c>
    </row>
    <row r="224" spans="1:9">
      <c r="A224" s="23" t="s">
        <v>41</v>
      </c>
      <c r="B224" s="23"/>
      <c r="C224" s="23"/>
      <c r="D224" s="23"/>
      <c r="E224" s="23"/>
      <c r="F224" s="3">
        <v>5901500</v>
      </c>
      <c r="G224" s="3">
        <v>1824928</v>
      </c>
      <c r="H224" s="3">
        <v>1271040.27</v>
      </c>
      <c r="I224" s="12">
        <f t="shared" si="3"/>
        <v>69.648789979659469</v>
      </c>
    </row>
    <row r="225" spans="1:9" ht="29.25" customHeight="1">
      <c r="A225" s="24" t="s">
        <v>42</v>
      </c>
      <c r="B225" s="24"/>
      <c r="C225" s="24"/>
      <c r="D225" s="24"/>
      <c r="E225" s="24"/>
      <c r="F225" s="3">
        <v>5264788</v>
      </c>
      <c r="G225" s="3">
        <v>1598810</v>
      </c>
      <c r="H225" s="3">
        <v>1153887.17</v>
      </c>
      <c r="I225" s="12">
        <f t="shared" si="3"/>
        <v>72.171625771667664</v>
      </c>
    </row>
    <row r="226" spans="1:9">
      <c r="A226" s="25" t="s">
        <v>43</v>
      </c>
      <c r="B226" s="25"/>
      <c r="C226" s="25"/>
      <c r="D226" s="25"/>
      <c r="E226" s="25"/>
      <c r="F226" s="3">
        <v>4315400</v>
      </c>
      <c r="G226" s="3">
        <v>1310500</v>
      </c>
      <c r="H226" s="3">
        <v>963237.32</v>
      </c>
      <c r="I226" s="12">
        <f t="shared" si="3"/>
        <v>73.501512399847385</v>
      </c>
    </row>
    <row r="227" spans="1:9">
      <c r="A227" s="26" t="s">
        <v>44</v>
      </c>
      <c r="B227" s="26"/>
      <c r="C227" s="26"/>
      <c r="D227" s="26"/>
      <c r="E227" s="26"/>
      <c r="F227" s="3">
        <v>4315400</v>
      </c>
      <c r="G227" s="3">
        <v>1310500</v>
      </c>
      <c r="H227" s="3">
        <v>963237.32</v>
      </c>
      <c r="I227" s="12">
        <f t="shared" si="3"/>
        <v>73.501512399847385</v>
      </c>
    </row>
    <row r="228" spans="1:9">
      <c r="A228" s="25" t="s">
        <v>45</v>
      </c>
      <c r="B228" s="25"/>
      <c r="C228" s="25"/>
      <c r="D228" s="25"/>
      <c r="E228" s="25"/>
      <c r="F228" s="3">
        <v>949388</v>
      </c>
      <c r="G228" s="3">
        <v>288310</v>
      </c>
      <c r="H228" s="3">
        <v>190649.85</v>
      </c>
      <c r="I228" s="12">
        <f t="shared" si="3"/>
        <v>66.126686552669</v>
      </c>
    </row>
    <row r="229" spans="1:9">
      <c r="A229" s="24" t="s">
        <v>46</v>
      </c>
      <c r="B229" s="24"/>
      <c r="C229" s="24"/>
      <c r="D229" s="24"/>
      <c r="E229" s="24"/>
      <c r="F229" s="3">
        <v>625712</v>
      </c>
      <c r="G229" s="3">
        <v>222418</v>
      </c>
      <c r="H229" s="3">
        <v>116312.3</v>
      </c>
      <c r="I229" s="12">
        <f t="shared" si="3"/>
        <v>52.294463577588147</v>
      </c>
    </row>
    <row r="230" spans="1:9" ht="33.75" customHeight="1">
      <c r="A230" s="25" t="s">
        <v>47</v>
      </c>
      <c r="B230" s="25"/>
      <c r="C230" s="25"/>
      <c r="D230" s="25"/>
      <c r="E230" s="25"/>
      <c r="F230" s="3">
        <v>103471</v>
      </c>
      <c r="G230" s="3">
        <v>21071</v>
      </c>
      <c r="H230" s="3">
        <v>11914.47</v>
      </c>
      <c r="I230" s="12">
        <f t="shared" si="3"/>
        <v>56.544397513169756</v>
      </c>
    </row>
    <row r="231" spans="1:9" ht="25.5" customHeight="1">
      <c r="A231" s="25" t="s">
        <v>48</v>
      </c>
      <c r="B231" s="25"/>
      <c r="C231" s="25"/>
      <c r="D231" s="25"/>
      <c r="E231" s="25"/>
      <c r="F231" s="3">
        <v>355941</v>
      </c>
      <c r="G231" s="3">
        <v>130249</v>
      </c>
      <c r="H231" s="3">
        <v>64883.99</v>
      </c>
      <c r="I231" s="12">
        <f t="shared" si="3"/>
        <v>49.815345991140049</v>
      </c>
    </row>
    <row r="232" spans="1:9">
      <c r="A232" s="25" t="s">
        <v>49</v>
      </c>
      <c r="B232" s="25"/>
      <c r="C232" s="25"/>
      <c r="D232" s="25"/>
      <c r="E232" s="25"/>
      <c r="F232" s="3">
        <v>14600</v>
      </c>
      <c r="G232" s="3">
        <v>2650</v>
      </c>
      <c r="H232" s="4"/>
      <c r="I232" s="12">
        <f t="shared" si="3"/>
        <v>0</v>
      </c>
    </row>
    <row r="233" spans="1:9" ht="33" customHeight="1">
      <c r="A233" s="25" t="s">
        <v>50</v>
      </c>
      <c r="B233" s="25"/>
      <c r="C233" s="25"/>
      <c r="D233" s="25"/>
      <c r="E233" s="25"/>
      <c r="F233" s="3">
        <v>136700</v>
      </c>
      <c r="G233" s="3">
        <v>68448</v>
      </c>
      <c r="H233" s="3">
        <v>39513.839999999997</v>
      </c>
      <c r="I233" s="12">
        <f t="shared" si="3"/>
        <v>57.728260869565219</v>
      </c>
    </row>
    <row r="234" spans="1:9">
      <c r="A234" s="26" t="s">
        <v>51</v>
      </c>
      <c r="B234" s="26"/>
      <c r="C234" s="26"/>
      <c r="D234" s="26"/>
      <c r="E234" s="26"/>
      <c r="F234" s="3">
        <v>100000</v>
      </c>
      <c r="G234" s="3">
        <v>52925</v>
      </c>
      <c r="H234" s="3">
        <v>27785.08</v>
      </c>
      <c r="I234" s="12">
        <f t="shared" si="3"/>
        <v>52.498970240906949</v>
      </c>
    </row>
    <row r="235" spans="1:9" ht="28.5" customHeight="1">
      <c r="A235" s="26" t="s">
        <v>52</v>
      </c>
      <c r="B235" s="26"/>
      <c r="C235" s="26"/>
      <c r="D235" s="26"/>
      <c r="E235" s="26"/>
      <c r="F235" s="3">
        <v>3100</v>
      </c>
      <c r="G235" s="3">
        <v>1053</v>
      </c>
      <c r="H235" s="13">
        <v>794.29</v>
      </c>
      <c r="I235" s="12">
        <f t="shared" si="3"/>
        <v>75.431149097815762</v>
      </c>
    </row>
    <row r="236" spans="1:9">
      <c r="A236" s="26" t="s">
        <v>53</v>
      </c>
      <c r="B236" s="26"/>
      <c r="C236" s="26"/>
      <c r="D236" s="26"/>
      <c r="E236" s="26"/>
      <c r="F236" s="3">
        <v>28000</v>
      </c>
      <c r="G236" s="3">
        <v>12602</v>
      </c>
      <c r="H236" s="3">
        <v>9642.2199999999993</v>
      </c>
      <c r="I236" s="12">
        <f t="shared" si="3"/>
        <v>76.513410569750832</v>
      </c>
    </row>
    <row r="237" spans="1:9" ht="30.75" customHeight="1">
      <c r="A237" s="26" t="s">
        <v>55</v>
      </c>
      <c r="B237" s="26"/>
      <c r="C237" s="26"/>
      <c r="D237" s="26"/>
      <c r="E237" s="26"/>
      <c r="F237" s="3">
        <v>5600</v>
      </c>
      <c r="G237" s="3">
        <v>1868</v>
      </c>
      <c r="H237" s="3">
        <v>1292.25</v>
      </c>
      <c r="I237" s="12">
        <f t="shared" si="3"/>
        <v>69.178265524625274</v>
      </c>
    </row>
    <row r="238" spans="1:9" ht="48.75" customHeight="1">
      <c r="A238" s="25" t="s">
        <v>56</v>
      </c>
      <c r="B238" s="25"/>
      <c r="C238" s="25"/>
      <c r="D238" s="25"/>
      <c r="E238" s="25"/>
      <c r="F238" s="3">
        <v>15000</v>
      </c>
      <c r="G238" s="4"/>
      <c r="H238" s="4"/>
      <c r="I238" s="12"/>
    </row>
    <row r="239" spans="1:9" ht="50.25" customHeight="1">
      <c r="A239" s="26" t="s">
        <v>57</v>
      </c>
      <c r="B239" s="26"/>
      <c r="C239" s="26"/>
      <c r="D239" s="26"/>
      <c r="E239" s="26"/>
      <c r="F239" s="3">
        <v>15000</v>
      </c>
      <c r="G239" s="4"/>
      <c r="H239" s="4"/>
      <c r="I239" s="12"/>
    </row>
    <row r="240" spans="1:9">
      <c r="A240" s="24" t="s">
        <v>62</v>
      </c>
      <c r="B240" s="24"/>
      <c r="C240" s="24"/>
      <c r="D240" s="24"/>
      <c r="E240" s="24"/>
      <c r="F240" s="3">
        <v>11000</v>
      </c>
      <c r="G240" s="3">
        <v>3700</v>
      </c>
      <c r="H240" s="13">
        <v>840.8</v>
      </c>
      <c r="I240" s="12">
        <f t="shared" si="3"/>
        <v>22.724324324324325</v>
      </c>
    </row>
    <row r="241" spans="1:9">
      <c r="A241" s="23" t="s">
        <v>63</v>
      </c>
      <c r="B241" s="23"/>
      <c r="C241" s="23"/>
      <c r="D241" s="23"/>
      <c r="E241" s="23"/>
      <c r="F241" s="3">
        <v>85110671</v>
      </c>
      <c r="G241" s="3">
        <v>15749071</v>
      </c>
      <c r="H241" s="4"/>
      <c r="I241" s="12">
        <f t="shared" si="3"/>
        <v>0</v>
      </c>
    </row>
    <row r="242" spans="1:9">
      <c r="A242" s="24" t="s">
        <v>64</v>
      </c>
      <c r="B242" s="24"/>
      <c r="C242" s="24"/>
      <c r="D242" s="24"/>
      <c r="E242" s="24"/>
      <c r="F242" s="3">
        <v>85110671</v>
      </c>
      <c r="G242" s="3">
        <v>15749071</v>
      </c>
      <c r="H242" s="4"/>
      <c r="I242" s="12">
        <f t="shared" si="3"/>
        <v>0</v>
      </c>
    </row>
    <row r="243" spans="1:9">
      <c r="A243" s="25" t="s">
        <v>65</v>
      </c>
      <c r="B243" s="25"/>
      <c r="C243" s="25"/>
      <c r="D243" s="25"/>
      <c r="E243" s="25"/>
      <c r="F243" s="3">
        <v>70000</v>
      </c>
      <c r="G243" s="4"/>
      <c r="H243" s="4"/>
      <c r="I243" s="12"/>
    </row>
    <row r="244" spans="1:9">
      <c r="A244" s="25" t="s">
        <v>76</v>
      </c>
      <c r="B244" s="25"/>
      <c r="C244" s="25"/>
      <c r="D244" s="25"/>
      <c r="E244" s="25"/>
      <c r="F244" s="3">
        <v>23732000</v>
      </c>
      <c r="G244" s="3">
        <v>4440000</v>
      </c>
      <c r="H244" s="4"/>
      <c r="I244" s="12">
        <f t="shared" si="3"/>
        <v>0</v>
      </c>
    </row>
    <row r="245" spans="1:9">
      <c r="A245" s="26" t="s">
        <v>77</v>
      </c>
      <c r="B245" s="26"/>
      <c r="C245" s="26"/>
      <c r="D245" s="26"/>
      <c r="E245" s="26"/>
      <c r="F245" s="3">
        <v>23732000</v>
      </c>
      <c r="G245" s="3">
        <v>4440000</v>
      </c>
      <c r="H245" s="4"/>
      <c r="I245" s="12">
        <f t="shared" si="3"/>
        <v>0</v>
      </c>
    </row>
    <row r="246" spans="1:9">
      <c r="A246" s="25" t="s">
        <v>72</v>
      </c>
      <c r="B246" s="25"/>
      <c r="C246" s="25"/>
      <c r="D246" s="25"/>
      <c r="E246" s="25"/>
      <c r="F246" s="3">
        <v>42458671</v>
      </c>
      <c r="G246" s="3">
        <v>8509071</v>
      </c>
      <c r="H246" s="4"/>
      <c r="I246" s="12">
        <f t="shared" si="3"/>
        <v>0</v>
      </c>
    </row>
    <row r="247" spans="1:9" ht="29.25" customHeight="1">
      <c r="A247" s="26" t="s">
        <v>73</v>
      </c>
      <c r="B247" s="26"/>
      <c r="C247" s="26"/>
      <c r="D247" s="26"/>
      <c r="E247" s="26"/>
      <c r="F247" s="3">
        <v>42458671</v>
      </c>
      <c r="G247" s="3">
        <v>8509071</v>
      </c>
      <c r="H247" s="4"/>
      <c r="I247" s="12">
        <f t="shared" si="3"/>
        <v>0</v>
      </c>
    </row>
    <row r="248" spans="1:9" ht="17.25" customHeight="1">
      <c r="A248" s="25" t="s">
        <v>79</v>
      </c>
      <c r="B248" s="25"/>
      <c r="C248" s="25"/>
      <c r="D248" s="25"/>
      <c r="E248" s="25"/>
      <c r="F248" s="3">
        <v>18850000</v>
      </c>
      <c r="G248" s="3">
        <v>2800000</v>
      </c>
      <c r="H248" s="4"/>
      <c r="I248" s="12">
        <f t="shared" si="3"/>
        <v>0</v>
      </c>
    </row>
    <row r="249" spans="1:9" ht="35.25" customHeight="1">
      <c r="A249" s="26" t="s">
        <v>80</v>
      </c>
      <c r="B249" s="26"/>
      <c r="C249" s="26"/>
      <c r="D249" s="26"/>
      <c r="E249" s="26"/>
      <c r="F249" s="3">
        <v>18850000</v>
      </c>
      <c r="G249" s="3">
        <v>2800000</v>
      </c>
      <c r="H249" s="4"/>
      <c r="I249" s="12">
        <f t="shared" si="3"/>
        <v>0</v>
      </c>
    </row>
    <row r="250" spans="1:9" ht="30.75" customHeight="1">
      <c r="A250" s="22" t="s">
        <v>26</v>
      </c>
      <c r="B250" s="22"/>
      <c r="C250" s="22"/>
      <c r="D250" s="22"/>
      <c r="E250" s="22"/>
      <c r="F250" s="3">
        <v>15150600</v>
      </c>
      <c r="G250" s="3">
        <v>3144923</v>
      </c>
      <c r="H250" s="3">
        <v>1769960.04</v>
      </c>
      <c r="I250" s="12">
        <f t="shared" si="3"/>
        <v>56.279916551216033</v>
      </c>
    </row>
    <row r="251" spans="1:9">
      <c r="A251" s="23" t="s">
        <v>41</v>
      </c>
      <c r="B251" s="23"/>
      <c r="C251" s="23"/>
      <c r="D251" s="23"/>
      <c r="E251" s="23"/>
      <c r="F251" s="3">
        <v>14998000</v>
      </c>
      <c r="G251" s="3">
        <v>3144923</v>
      </c>
      <c r="H251" s="3">
        <v>1769960.04</v>
      </c>
      <c r="I251" s="12">
        <f t="shared" si="3"/>
        <v>56.279916551216033</v>
      </c>
    </row>
    <row r="252" spans="1:9" ht="28.5" customHeight="1">
      <c r="A252" s="24" t="s">
        <v>42</v>
      </c>
      <c r="B252" s="24"/>
      <c r="C252" s="24"/>
      <c r="D252" s="24"/>
      <c r="E252" s="24"/>
      <c r="F252" s="3">
        <v>8062558</v>
      </c>
      <c r="G252" s="3">
        <v>2481026</v>
      </c>
      <c r="H252" s="3">
        <v>1734568.39</v>
      </c>
      <c r="I252" s="12">
        <f t="shared" si="3"/>
        <v>69.913349960862959</v>
      </c>
    </row>
    <row r="253" spans="1:9">
      <c r="A253" s="25" t="s">
        <v>43</v>
      </c>
      <c r="B253" s="25"/>
      <c r="C253" s="25"/>
      <c r="D253" s="25"/>
      <c r="E253" s="25"/>
      <c r="F253" s="3">
        <v>6578100</v>
      </c>
      <c r="G253" s="3">
        <v>2014700</v>
      </c>
      <c r="H253" s="3">
        <v>1418898.65</v>
      </c>
      <c r="I253" s="12">
        <f t="shared" si="3"/>
        <v>70.427291904501914</v>
      </c>
    </row>
    <row r="254" spans="1:9">
      <c r="A254" s="26" t="s">
        <v>44</v>
      </c>
      <c r="B254" s="26"/>
      <c r="C254" s="26"/>
      <c r="D254" s="26"/>
      <c r="E254" s="26"/>
      <c r="F254" s="3">
        <v>6578100</v>
      </c>
      <c r="G254" s="3">
        <v>2014700</v>
      </c>
      <c r="H254" s="3">
        <v>1418898.65</v>
      </c>
      <c r="I254" s="12">
        <f t="shared" si="3"/>
        <v>70.427291904501914</v>
      </c>
    </row>
    <row r="255" spans="1:9">
      <c r="A255" s="25" t="s">
        <v>45</v>
      </c>
      <c r="B255" s="25"/>
      <c r="C255" s="25"/>
      <c r="D255" s="25"/>
      <c r="E255" s="25"/>
      <c r="F255" s="3">
        <v>1484458</v>
      </c>
      <c r="G255" s="3">
        <v>466326</v>
      </c>
      <c r="H255" s="3">
        <v>315669.74</v>
      </c>
      <c r="I255" s="12">
        <f t="shared" si="3"/>
        <v>67.692931554320367</v>
      </c>
    </row>
    <row r="256" spans="1:9">
      <c r="A256" s="24" t="s">
        <v>46</v>
      </c>
      <c r="B256" s="24"/>
      <c r="C256" s="24"/>
      <c r="D256" s="24"/>
      <c r="E256" s="24"/>
      <c r="F256" s="3">
        <v>6926262</v>
      </c>
      <c r="G256" s="3">
        <v>654717</v>
      </c>
      <c r="H256" s="3">
        <v>33121.65</v>
      </c>
      <c r="I256" s="12">
        <f t="shared" si="3"/>
        <v>5.0589262230856997</v>
      </c>
    </row>
    <row r="257" spans="1:9">
      <c r="A257" s="25" t="s">
        <v>47</v>
      </c>
      <c r="B257" s="25"/>
      <c r="C257" s="25"/>
      <c r="D257" s="25"/>
      <c r="E257" s="25"/>
      <c r="F257" s="3">
        <v>164929</v>
      </c>
      <c r="G257" s="3">
        <v>13729</v>
      </c>
      <c r="H257" s="3">
        <v>1100</v>
      </c>
      <c r="I257" s="12">
        <f t="shared" si="3"/>
        <v>8.0122368708573095</v>
      </c>
    </row>
    <row r="258" spans="1:9">
      <c r="A258" s="25" t="s">
        <v>48</v>
      </c>
      <c r="B258" s="25"/>
      <c r="C258" s="25"/>
      <c r="D258" s="25"/>
      <c r="E258" s="25"/>
      <c r="F258" s="3">
        <v>2441289</v>
      </c>
      <c r="G258" s="3">
        <v>364758</v>
      </c>
      <c r="H258" s="3">
        <v>29822</v>
      </c>
      <c r="I258" s="12">
        <f t="shared" si="3"/>
        <v>8.1758316472839532</v>
      </c>
    </row>
    <row r="259" spans="1:9">
      <c r="A259" s="25" t="s">
        <v>49</v>
      </c>
      <c r="B259" s="25"/>
      <c r="C259" s="25"/>
      <c r="D259" s="25"/>
      <c r="E259" s="25"/>
      <c r="F259" s="3">
        <v>15629</v>
      </c>
      <c r="G259" s="3">
        <v>3125</v>
      </c>
      <c r="H259" s="3">
        <v>2199.65</v>
      </c>
      <c r="I259" s="12">
        <f t="shared" si="3"/>
        <v>70.388800000000003</v>
      </c>
    </row>
    <row r="260" spans="1:9" ht="42.75" customHeight="1">
      <c r="A260" s="25" t="s">
        <v>56</v>
      </c>
      <c r="B260" s="25"/>
      <c r="C260" s="25"/>
      <c r="D260" s="25"/>
      <c r="E260" s="25"/>
      <c r="F260" s="3">
        <v>4304415</v>
      </c>
      <c r="G260" s="3">
        <v>273105</v>
      </c>
      <c r="H260" s="4"/>
      <c r="I260" s="12">
        <f t="shared" si="3"/>
        <v>0</v>
      </c>
    </row>
    <row r="261" spans="1:9" ht="45" customHeight="1">
      <c r="A261" s="26" t="s">
        <v>75</v>
      </c>
      <c r="B261" s="26"/>
      <c r="C261" s="26"/>
      <c r="D261" s="26"/>
      <c r="E261" s="26"/>
      <c r="F261" s="3">
        <v>4151310</v>
      </c>
      <c r="G261" s="3">
        <v>270000</v>
      </c>
      <c r="H261" s="4"/>
      <c r="I261" s="12">
        <f t="shared" si="3"/>
        <v>0</v>
      </c>
    </row>
    <row r="262" spans="1:9" ht="50.25" customHeight="1">
      <c r="A262" s="26" t="s">
        <v>57</v>
      </c>
      <c r="B262" s="26"/>
      <c r="C262" s="26"/>
      <c r="D262" s="26"/>
      <c r="E262" s="26"/>
      <c r="F262" s="3">
        <v>153105</v>
      </c>
      <c r="G262" s="3">
        <v>3105</v>
      </c>
      <c r="H262" s="4"/>
      <c r="I262" s="12">
        <f t="shared" ref="I262:I325" si="4">SUM(H262)/G262*100</f>
        <v>0</v>
      </c>
    </row>
    <row r="263" spans="1:9">
      <c r="A263" s="24" t="s">
        <v>62</v>
      </c>
      <c r="B263" s="24"/>
      <c r="C263" s="24"/>
      <c r="D263" s="24"/>
      <c r="E263" s="24"/>
      <c r="F263" s="3">
        <v>9180</v>
      </c>
      <c r="G263" s="3">
        <v>9180</v>
      </c>
      <c r="H263" s="3">
        <v>2270</v>
      </c>
      <c r="I263" s="12">
        <f t="shared" si="4"/>
        <v>24.727668845315904</v>
      </c>
    </row>
    <row r="264" spans="1:9">
      <c r="A264" s="23" t="s">
        <v>63</v>
      </c>
      <c r="B264" s="23"/>
      <c r="C264" s="23"/>
      <c r="D264" s="23"/>
      <c r="E264" s="23"/>
      <c r="F264" s="3">
        <v>152600</v>
      </c>
      <c r="G264" s="4"/>
      <c r="H264" s="4"/>
      <c r="I264" s="12"/>
    </row>
    <row r="265" spans="1:9">
      <c r="A265" s="24" t="s">
        <v>64</v>
      </c>
      <c r="B265" s="24"/>
      <c r="C265" s="24"/>
      <c r="D265" s="24"/>
      <c r="E265" s="24"/>
      <c r="F265" s="3">
        <v>152600</v>
      </c>
      <c r="G265" s="4"/>
      <c r="H265" s="4"/>
      <c r="I265" s="12"/>
    </row>
    <row r="266" spans="1:9" ht="34.5" customHeight="1">
      <c r="A266" s="25" t="s">
        <v>65</v>
      </c>
      <c r="B266" s="25"/>
      <c r="C266" s="25"/>
      <c r="D266" s="25"/>
      <c r="E266" s="25"/>
      <c r="F266" s="3">
        <v>152600</v>
      </c>
      <c r="G266" s="4"/>
      <c r="H266" s="4"/>
      <c r="I266" s="12"/>
    </row>
    <row r="267" spans="1:9" ht="48.75" customHeight="1">
      <c r="A267" s="22" t="s">
        <v>27</v>
      </c>
      <c r="B267" s="22"/>
      <c r="C267" s="22"/>
      <c r="D267" s="22"/>
      <c r="E267" s="22"/>
      <c r="F267" s="3">
        <v>5219400</v>
      </c>
      <c r="G267" s="3">
        <v>1676254</v>
      </c>
      <c r="H267" s="3">
        <v>1174477.67</v>
      </c>
      <c r="I267" s="12">
        <f t="shared" si="4"/>
        <v>70.065614757667987</v>
      </c>
    </row>
    <row r="268" spans="1:9">
      <c r="A268" s="23" t="s">
        <v>41</v>
      </c>
      <c r="B268" s="23"/>
      <c r="C268" s="23"/>
      <c r="D268" s="23"/>
      <c r="E268" s="23"/>
      <c r="F268" s="3">
        <v>5205000</v>
      </c>
      <c r="G268" s="3">
        <v>1676254</v>
      </c>
      <c r="H268" s="3">
        <v>1174477.67</v>
      </c>
      <c r="I268" s="12">
        <f t="shared" si="4"/>
        <v>70.065614757667987</v>
      </c>
    </row>
    <row r="269" spans="1:9" ht="28.5" customHeight="1">
      <c r="A269" s="24" t="s">
        <v>42</v>
      </c>
      <c r="B269" s="24"/>
      <c r="C269" s="24"/>
      <c r="D269" s="24"/>
      <c r="E269" s="24"/>
      <c r="F269" s="3">
        <v>4760386</v>
      </c>
      <c r="G269" s="3">
        <v>1503700</v>
      </c>
      <c r="H269" s="3">
        <v>1074589.1000000001</v>
      </c>
      <c r="I269" s="12">
        <f t="shared" si="4"/>
        <v>71.462997938418567</v>
      </c>
    </row>
    <row r="270" spans="1:9">
      <c r="A270" s="25" t="s">
        <v>43</v>
      </c>
      <c r="B270" s="25"/>
      <c r="C270" s="25"/>
      <c r="D270" s="25"/>
      <c r="E270" s="25"/>
      <c r="F270" s="3">
        <v>3898200</v>
      </c>
      <c r="G270" s="3">
        <v>1231900</v>
      </c>
      <c r="H270" s="3">
        <v>880810.74</v>
      </c>
      <c r="I270" s="12">
        <f t="shared" si="4"/>
        <v>71.500181832940996</v>
      </c>
    </row>
    <row r="271" spans="1:9">
      <c r="A271" s="26" t="s">
        <v>44</v>
      </c>
      <c r="B271" s="26"/>
      <c r="C271" s="26"/>
      <c r="D271" s="26"/>
      <c r="E271" s="26"/>
      <c r="F271" s="3">
        <v>3898200</v>
      </c>
      <c r="G271" s="3">
        <v>1231900</v>
      </c>
      <c r="H271" s="3">
        <v>880810.74</v>
      </c>
      <c r="I271" s="12">
        <f t="shared" si="4"/>
        <v>71.500181832940996</v>
      </c>
    </row>
    <row r="272" spans="1:9">
      <c r="A272" s="25" t="s">
        <v>45</v>
      </c>
      <c r="B272" s="25"/>
      <c r="C272" s="25"/>
      <c r="D272" s="25"/>
      <c r="E272" s="25"/>
      <c r="F272" s="3">
        <v>862186</v>
      </c>
      <c r="G272" s="3">
        <v>271800</v>
      </c>
      <c r="H272" s="3">
        <v>193778.36</v>
      </c>
      <c r="I272" s="12">
        <f t="shared" si="4"/>
        <v>71.294466519499622</v>
      </c>
    </row>
    <row r="273" spans="1:9">
      <c r="A273" s="24" t="s">
        <v>46</v>
      </c>
      <c r="B273" s="24"/>
      <c r="C273" s="24"/>
      <c r="D273" s="24"/>
      <c r="E273" s="24"/>
      <c r="F273" s="3">
        <v>347910</v>
      </c>
      <c r="G273" s="3">
        <v>125464</v>
      </c>
      <c r="H273" s="3">
        <v>86286.47</v>
      </c>
      <c r="I273" s="12">
        <f t="shared" si="4"/>
        <v>68.773887330230181</v>
      </c>
    </row>
    <row r="274" spans="1:9" ht="29.25" customHeight="1">
      <c r="A274" s="25" t="s">
        <v>47</v>
      </c>
      <c r="B274" s="25"/>
      <c r="C274" s="25"/>
      <c r="D274" s="25"/>
      <c r="E274" s="25"/>
      <c r="F274" s="3">
        <v>64132</v>
      </c>
      <c r="G274" s="3">
        <v>21700</v>
      </c>
      <c r="H274" s="3">
        <v>12189.57</v>
      </c>
      <c r="I274" s="12">
        <f t="shared" si="4"/>
        <v>56.173133640552997</v>
      </c>
    </row>
    <row r="275" spans="1:9" ht="21" customHeight="1">
      <c r="A275" s="25" t="s">
        <v>48</v>
      </c>
      <c r="B275" s="25"/>
      <c r="C275" s="25"/>
      <c r="D275" s="25"/>
      <c r="E275" s="25"/>
      <c r="F275" s="3">
        <v>202680</v>
      </c>
      <c r="G275" s="3">
        <v>52279</v>
      </c>
      <c r="H275" s="3">
        <v>35916.519999999997</v>
      </c>
      <c r="I275" s="12">
        <f t="shared" si="4"/>
        <v>68.701620153407674</v>
      </c>
    </row>
    <row r="276" spans="1:9">
      <c r="A276" s="25" t="s">
        <v>49</v>
      </c>
      <c r="B276" s="25"/>
      <c r="C276" s="25"/>
      <c r="D276" s="25"/>
      <c r="E276" s="25"/>
      <c r="F276" s="3">
        <v>9920</v>
      </c>
      <c r="G276" s="3">
        <v>5600</v>
      </c>
      <c r="H276" s="4"/>
      <c r="I276" s="12">
        <f t="shared" si="4"/>
        <v>0</v>
      </c>
    </row>
    <row r="277" spans="1:9" ht="33" customHeight="1">
      <c r="A277" s="25" t="s">
        <v>50</v>
      </c>
      <c r="B277" s="25"/>
      <c r="C277" s="25"/>
      <c r="D277" s="25"/>
      <c r="E277" s="25"/>
      <c r="F277" s="3">
        <v>68418</v>
      </c>
      <c r="G277" s="3">
        <v>44565</v>
      </c>
      <c r="H277" s="3">
        <v>37385.379999999997</v>
      </c>
      <c r="I277" s="12">
        <f t="shared" si="4"/>
        <v>83.889554583193089</v>
      </c>
    </row>
    <row r="278" spans="1:9">
      <c r="A278" s="26" t="s">
        <v>51</v>
      </c>
      <c r="B278" s="26"/>
      <c r="C278" s="26"/>
      <c r="D278" s="26"/>
      <c r="E278" s="26"/>
      <c r="F278" s="3">
        <v>44190</v>
      </c>
      <c r="G278" s="3">
        <v>36321</v>
      </c>
      <c r="H278" s="3">
        <v>32120.52</v>
      </c>
      <c r="I278" s="12">
        <f t="shared" si="4"/>
        <v>88.435120178409193</v>
      </c>
    </row>
    <row r="279" spans="1:9" ht="30.75" customHeight="1">
      <c r="A279" s="26" t="s">
        <v>52</v>
      </c>
      <c r="B279" s="26"/>
      <c r="C279" s="26"/>
      <c r="D279" s="26"/>
      <c r="E279" s="26"/>
      <c r="F279" s="3">
        <v>3451</v>
      </c>
      <c r="G279" s="3">
        <v>1152</v>
      </c>
      <c r="H279" s="13">
        <v>484.38</v>
      </c>
      <c r="I279" s="12">
        <f t="shared" si="4"/>
        <v>42.046875</v>
      </c>
    </row>
    <row r="280" spans="1:9">
      <c r="A280" s="26" t="s">
        <v>53</v>
      </c>
      <c r="B280" s="26"/>
      <c r="C280" s="26"/>
      <c r="D280" s="26"/>
      <c r="E280" s="26"/>
      <c r="F280" s="3">
        <v>19747</v>
      </c>
      <c r="G280" s="3">
        <v>6747</v>
      </c>
      <c r="H280" s="3">
        <v>4641.54</v>
      </c>
      <c r="I280" s="12">
        <f t="shared" si="4"/>
        <v>68.794130724766561</v>
      </c>
    </row>
    <row r="281" spans="1:9" ht="31.5" customHeight="1">
      <c r="A281" s="26" t="s">
        <v>55</v>
      </c>
      <c r="B281" s="26"/>
      <c r="C281" s="26"/>
      <c r="D281" s="26"/>
      <c r="E281" s="26"/>
      <c r="F281" s="3">
        <v>1030</v>
      </c>
      <c r="G281" s="13">
        <v>345</v>
      </c>
      <c r="H281" s="13">
        <v>138.94</v>
      </c>
      <c r="I281" s="12">
        <f t="shared" si="4"/>
        <v>40.272463768115941</v>
      </c>
    </row>
    <row r="282" spans="1:9" ht="48" customHeight="1">
      <c r="A282" s="25" t="s">
        <v>56</v>
      </c>
      <c r="B282" s="25"/>
      <c r="C282" s="25"/>
      <c r="D282" s="25"/>
      <c r="E282" s="25"/>
      <c r="F282" s="3">
        <v>2760</v>
      </c>
      <c r="G282" s="3">
        <v>1320</v>
      </c>
      <c r="H282" s="13">
        <v>795</v>
      </c>
      <c r="I282" s="12">
        <f t="shared" si="4"/>
        <v>60.227272727272727</v>
      </c>
    </row>
    <row r="283" spans="1:9" ht="47.25" customHeight="1">
      <c r="A283" s="26" t="s">
        <v>57</v>
      </c>
      <c r="B283" s="26"/>
      <c r="C283" s="26"/>
      <c r="D283" s="26"/>
      <c r="E283" s="26"/>
      <c r="F283" s="3">
        <v>2760</v>
      </c>
      <c r="G283" s="3">
        <v>1320</v>
      </c>
      <c r="H283" s="13">
        <v>795</v>
      </c>
      <c r="I283" s="12">
        <f t="shared" si="4"/>
        <v>60.227272727272727</v>
      </c>
    </row>
    <row r="284" spans="1:9">
      <c r="A284" s="24" t="s">
        <v>62</v>
      </c>
      <c r="B284" s="24"/>
      <c r="C284" s="24"/>
      <c r="D284" s="24"/>
      <c r="E284" s="24"/>
      <c r="F284" s="3">
        <v>96704</v>
      </c>
      <c r="G284" s="3">
        <v>47090</v>
      </c>
      <c r="H284" s="3">
        <v>13602.1</v>
      </c>
      <c r="I284" s="12">
        <f t="shared" si="4"/>
        <v>28.88532597154385</v>
      </c>
    </row>
    <row r="285" spans="1:9">
      <c r="A285" s="23" t="s">
        <v>63</v>
      </c>
      <c r="B285" s="23"/>
      <c r="C285" s="23"/>
      <c r="D285" s="23"/>
      <c r="E285" s="23"/>
      <c r="F285" s="3">
        <v>14400</v>
      </c>
      <c r="G285" s="4"/>
      <c r="H285" s="4"/>
      <c r="I285" s="12"/>
    </row>
    <row r="286" spans="1:9">
      <c r="A286" s="24" t="s">
        <v>64</v>
      </c>
      <c r="B286" s="24"/>
      <c r="C286" s="24"/>
      <c r="D286" s="24"/>
      <c r="E286" s="24"/>
      <c r="F286" s="3">
        <v>14400</v>
      </c>
      <c r="G286" s="4"/>
      <c r="H286" s="4"/>
      <c r="I286" s="12"/>
    </row>
    <row r="287" spans="1:9" ht="38.25" customHeight="1">
      <c r="A287" s="25" t="s">
        <v>65</v>
      </c>
      <c r="B287" s="25"/>
      <c r="C287" s="25"/>
      <c r="D287" s="25"/>
      <c r="E287" s="25"/>
      <c r="F287" s="3">
        <v>14400</v>
      </c>
      <c r="G287" s="4"/>
      <c r="H287" s="4"/>
      <c r="I287" s="12"/>
    </row>
    <row r="288" spans="1:9" ht="48.75" customHeight="1">
      <c r="A288" s="22" t="s">
        <v>28</v>
      </c>
      <c r="B288" s="22"/>
      <c r="C288" s="22"/>
      <c r="D288" s="22"/>
      <c r="E288" s="22"/>
      <c r="F288" s="3">
        <v>20322087</v>
      </c>
      <c r="G288" s="3">
        <v>6450208</v>
      </c>
      <c r="H288" s="3">
        <v>3186522.01</v>
      </c>
      <c r="I288" s="12">
        <f t="shared" si="4"/>
        <v>49.401848901616816</v>
      </c>
    </row>
    <row r="289" spans="1:9">
      <c r="A289" s="23" t="s">
        <v>41</v>
      </c>
      <c r="B289" s="23"/>
      <c r="C289" s="23"/>
      <c r="D289" s="23"/>
      <c r="E289" s="23"/>
      <c r="F289" s="3">
        <v>20308087</v>
      </c>
      <c r="G289" s="3">
        <v>6450208</v>
      </c>
      <c r="H289" s="3">
        <v>3186522.01</v>
      </c>
      <c r="I289" s="12">
        <f t="shared" si="4"/>
        <v>49.401848901616816</v>
      </c>
    </row>
    <row r="290" spans="1:9" ht="34.5" customHeight="1">
      <c r="A290" s="24" t="s">
        <v>42</v>
      </c>
      <c r="B290" s="24"/>
      <c r="C290" s="24"/>
      <c r="D290" s="24"/>
      <c r="E290" s="24"/>
      <c r="F290" s="3">
        <v>6522462</v>
      </c>
      <c r="G290" s="3">
        <v>2094568</v>
      </c>
      <c r="H290" s="3">
        <v>1497338.29</v>
      </c>
      <c r="I290" s="12">
        <f t="shared" si="4"/>
        <v>71.486735689650558</v>
      </c>
    </row>
    <row r="291" spans="1:9">
      <c r="A291" s="25" t="s">
        <v>43</v>
      </c>
      <c r="B291" s="25"/>
      <c r="C291" s="25"/>
      <c r="D291" s="25"/>
      <c r="E291" s="25"/>
      <c r="F291" s="3">
        <v>5360000</v>
      </c>
      <c r="G291" s="3">
        <v>1709206</v>
      </c>
      <c r="H291" s="3">
        <v>1216222.08</v>
      </c>
      <c r="I291" s="12">
        <f t="shared" si="4"/>
        <v>71.157138460782377</v>
      </c>
    </row>
    <row r="292" spans="1:9">
      <c r="A292" s="26" t="s">
        <v>44</v>
      </c>
      <c r="B292" s="26"/>
      <c r="C292" s="26"/>
      <c r="D292" s="26"/>
      <c r="E292" s="26"/>
      <c r="F292" s="3">
        <v>5360000</v>
      </c>
      <c r="G292" s="3">
        <v>1709206</v>
      </c>
      <c r="H292" s="3">
        <v>1216222.08</v>
      </c>
      <c r="I292" s="12">
        <f t="shared" si="4"/>
        <v>71.157138460782377</v>
      </c>
    </row>
    <row r="293" spans="1:9">
      <c r="A293" s="25" t="s">
        <v>45</v>
      </c>
      <c r="B293" s="25"/>
      <c r="C293" s="25"/>
      <c r="D293" s="25"/>
      <c r="E293" s="25"/>
      <c r="F293" s="3">
        <v>1162462</v>
      </c>
      <c r="G293" s="3">
        <v>385362</v>
      </c>
      <c r="H293" s="3">
        <v>281116.21000000002</v>
      </c>
      <c r="I293" s="12">
        <f t="shared" si="4"/>
        <v>72.948606764548657</v>
      </c>
    </row>
    <row r="294" spans="1:9">
      <c r="A294" s="24" t="s">
        <v>46</v>
      </c>
      <c r="B294" s="24"/>
      <c r="C294" s="24"/>
      <c r="D294" s="24"/>
      <c r="E294" s="24"/>
      <c r="F294" s="3">
        <v>13769505</v>
      </c>
      <c r="G294" s="3">
        <v>4350470</v>
      </c>
      <c r="H294" s="3">
        <v>1685523.34</v>
      </c>
      <c r="I294" s="12">
        <f t="shared" si="4"/>
        <v>38.743476911690003</v>
      </c>
    </row>
    <row r="295" spans="1:9">
      <c r="A295" s="25" t="s">
        <v>47</v>
      </c>
      <c r="B295" s="25"/>
      <c r="C295" s="25"/>
      <c r="D295" s="25"/>
      <c r="E295" s="25"/>
      <c r="F295" s="3">
        <v>1866776</v>
      </c>
      <c r="G295" s="3">
        <v>229025</v>
      </c>
      <c r="H295" s="3">
        <v>9000</v>
      </c>
      <c r="I295" s="12">
        <f t="shared" si="4"/>
        <v>3.9297019975985155</v>
      </c>
    </row>
    <row r="296" spans="1:9">
      <c r="A296" s="25" t="s">
        <v>48</v>
      </c>
      <c r="B296" s="25"/>
      <c r="C296" s="25"/>
      <c r="D296" s="25"/>
      <c r="E296" s="25"/>
      <c r="F296" s="3">
        <v>11806133</v>
      </c>
      <c r="G296" s="3">
        <v>4071257</v>
      </c>
      <c r="H296" s="3">
        <v>1642990.48</v>
      </c>
      <c r="I296" s="12">
        <f t="shared" si="4"/>
        <v>40.355852750145715</v>
      </c>
    </row>
    <row r="297" spans="1:9">
      <c r="A297" s="25" t="s">
        <v>49</v>
      </c>
      <c r="B297" s="25"/>
      <c r="C297" s="25"/>
      <c r="D297" s="25"/>
      <c r="E297" s="25"/>
      <c r="F297" s="13">
        <v>500</v>
      </c>
      <c r="G297" s="13">
        <v>500</v>
      </c>
      <c r="H297" s="4"/>
      <c r="I297" s="12">
        <f t="shared" si="4"/>
        <v>0</v>
      </c>
    </row>
    <row r="298" spans="1:9" ht="30" customHeight="1">
      <c r="A298" s="25" t="s">
        <v>50</v>
      </c>
      <c r="B298" s="25"/>
      <c r="C298" s="25"/>
      <c r="D298" s="25"/>
      <c r="E298" s="25"/>
      <c r="F298" s="3">
        <v>89796</v>
      </c>
      <c r="G298" s="3">
        <v>44688</v>
      </c>
      <c r="H298" s="3">
        <v>33532.86</v>
      </c>
      <c r="I298" s="12">
        <f t="shared" si="4"/>
        <v>75.037728249194416</v>
      </c>
    </row>
    <row r="299" spans="1:9" ht="30.75" customHeight="1">
      <c r="A299" s="26" t="s">
        <v>52</v>
      </c>
      <c r="B299" s="26"/>
      <c r="C299" s="26"/>
      <c r="D299" s="26"/>
      <c r="E299" s="26"/>
      <c r="F299" s="3">
        <v>1938</v>
      </c>
      <c r="G299" s="13">
        <v>819</v>
      </c>
      <c r="H299" s="13">
        <v>406.79</v>
      </c>
      <c r="I299" s="12">
        <f t="shared" si="4"/>
        <v>49.669108669108667</v>
      </c>
    </row>
    <row r="300" spans="1:9">
      <c r="A300" s="26" t="s">
        <v>53</v>
      </c>
      <c r="B300" s="26"/>
      <c r="C300" s="26"/>
      <c r="D300" s="26"/>
      <c r="E300" s="26"/>
      <c r="F300" s="3">
        <v>29825</v>
      </c>
      <c r="G300" s="3">
        <v>11100</v>
      </c>
      <c r="H300" s="3">
        <v>4237.24</v>
      </c>
      <c r="I300" s="12">
        <f t="shared" si="4"/>
        <v>38.173333333333332</v>
      </c>
    </row>
    <row r="301" spans="1:9">
      <c r="A301" s="26" t="s">
        <v>54</v>
      </c>
      <c r="B301" s="26"/>
      <c r="C301" s="26"/>
      <c r="D301" s="26"/>
      <c r="E301" s="26"/>
      <c r="F301" s="3">
        <v>58033</v>
      </c>
      <c r="G301" s="3">
        <v>32769</v>
      </c>
      <c r="H301" s="3">
        <v>28888.83</v>
      </c>
      <c r="I301" s="12">
        <f t="shared" si="4"/>
        <v>88.159022246635544</v>
      </c>
    </row>
    <row r="302" spans="1:9">
      <c r="A302" s="25" t="s">
        <v>56</v>
      </c>
      <c r="B302" s="25"/>
      <c r="C302" s="25"/>
      <c r="D302" s="25"/>
      <c r="E302" s="25"/>
      <c r="F302" s="3">
        <v>6300</v>
      </c>
      <c r="G302" s="3">
        <v>5000</v>
      </c>
      <c r="H302" s="4"/>
      <c r="I302" s="12">
        <f t="shared" si="4"/>
        <v>0</v>
      </c>
    </row>
    <row r="303" spans="1:9">
      <c r="A303" s="26" t="s">
        <v>57</v>
      </c>
      <c r="B303" s="26"/>
      <c r="C303" s="26"/>
      <c r="D303" s="26"/>
      <c r="E303" s="26"/>
      <c r="F303" s="3">
        <v>6300</v>
      </c>
      <c r="G303" s="3">
        <v>5000</v>
      </c>
      <c r="H303" s="4"/>
      <c r="I303" s="12">
        <f t="shared" si="4"/>
        <v>0</v>
      </c>
    </row>
    <row r="304" spans="1:9">
      <c r="A304" s="24" t="s">
        <v>62</v>
      </c>
      <c r="B304" s="24"/>
      <c r="C304" s="24"/>
      <c r="D304" s="24"/>
      <c r="E304" s="24"/>
      <c r="F304" s="3">
        <v>16120</v>
      </c>
      <c r="G304" s="3">
        <v>5170</v>
      </c>
      <c r="H304" s="3">
        <v>3660.38</v>
      </c>
      <c r="I304" s="12">
        <f t="shared" si="4"/>
        <v>70.800386847195369</v>
      </c>
    </row>
    <row r="305" spans="1:9">
      <c r="A305" s="23" t="s">
        <v>63</v>
      </c>
      <c r="B305" s="23"/>
      <c r="C305" s="23"/>
      <c r="D305" s="23"/>
      <c r="E305" s="23"/>
      <c r="F305" s="3">
        <v>14000</v>
      </c>
      <c r="G305" s="4"/>
      <c r="H305" s="4"/>
      <c r="I305" s="12"/>
    </row>
    <row r="306" spans="1:9">
      <c r="A306" s="24" t="s">
        <v>64</v>
      </c>
      <c r="B306" s="24"/>
      <c r="C306" s="24"/>
      <c r="D306" s="24"/>
      <c r="E306" s="24"/>
      <c r="F306" s="3">
        <v>14000</v>
      </c>
      <c r="G306" s="4"/>
      <c r="H306" s="4"/>
      <c r="I306" s="12"/>
    </row>
    <row r="307" spans="1:9">
      <c r="A307" s="25" t="s">
        <v>65</v>
      </c>
      <c r="B307" s="25"/>
      <c r="C307" s="25"/>
      <c r="D307" s="25"/>
      <c r="E307" s="25"/>
      <c r="F307" s="3">
        <v>14000</v>
      </c>
      <c r="G307" s="4"/>
      <c r="H307" s="4"/>
      <c r="I307" s="12"/>
    </row>
    <row r="308" spans="1:9" ht="40.5" customHeight="1">
      <c r="A308" s="22" t="s">
        <v>29</v>
      </c>
      <c r="B308" s="22"/>
      <c r="C308" s="22"/>
      <c r="D308" s="22"/>
      <c r="E308" s="22"/>
      <c r="F308" s="3">
        <v>6661200</v>
      </c>
      <c r="G308" s="3">
        <v>2159177</v>
      </c>
      <c r="H308" s="3">
        <v>1270938.54</v>
      </c>
      <c r="I308" s="12">
        <f t="shared" si="4"/>
        <v>58.862174800861624</v>
      </c>
    </row>
    <row r="309" spans="1:9">
      <c r="A309" s="23" t="s">
        <v>41</v>
      </c>
      <c r="B309" s="23"/>
      <c r="C309" s="23"/>
      <c r="D309" s="23"/>
      <c r="E309" s="23"/>
      <c r="F309" s="3">
        <v>6395900</v>
      </c>
      <c r="G309" s="3">
        <v>2159177</v>
      </c>
      <c r="H309" s="3">
        <v>1270938.54</v>
      </c>
      <c r="I309" s="12">
        <f t="shared" si="4"/>
        <v>58.862174800861624</v>
      </c>
    </row>
    <row r="310" spans="1:9" ht="30" customHeight="1">
      <c r="A310" s="24" t="s">
        <v>42</v>
      </c>
      <c r="B310" s="24"/>
      <c r="C310" s="24"/>
      <c r="D310" s="24"/>
      <c r="E310" s="24"/>
      <c r="F310" s="3">
        <v>5657720</v>
      </c>
      <c r="G310" s="3">
        <v>1688697</v>
      </c>
      <c r="H310" s="3">
        <v>1219667.53</v>
      </c>
      <c r="I310" s="12">
        <f t="shared" si="4"/>
        <v>72.225362513227651</v>
      </c>
    </row>
    <row r="311" spans="1:9">
      <c r="A311" s="25" t="s">
        <v>43</v>
      </c>
      <c r="B311" s="25"/>
      <c r="C311" s="25"/>
      <c r="D311" s="25"/>
      <c r="E311" s="25"/>
      <c r="F311" s="3">
        <v>4629100</v>
      </c>
      <c r="G311" s="3">
        <v>1375801</v>
      </c>
      <c r="H311" s="3">
        <v>990906.59</v>
      </c>
      <c r="I311" s="12">
        <f t="shared" si="4"/>
        <v>72.023976578008003</v>
      </c>
    </row>
    <row r="312" spans="1:9">
      <c r="A312" s="26" t="s">
        <v>44</v>
      </c>
      <c r="B312" s="26"/>
      <c r="C312" s="26"/>
      <c r="D312" s="26"/>
      <c r="E312" s="26"/>
      <c r="F312" s="3">
        <v>4629100</v>
      </c>
      <c r="G312" s="3">
        <v>1375801</v>
      </c>
      <c r="H312" s="3">
        <v>990906.59</v>
      </c>
      <c r="I312" s="12">
        <f t="shared" si="4"/>
        <v>72.023976578008003</v>
      </c>
    </row>
    <row r="313" spans="1:9">
      <c r="A313" s="25" t="s">
        <v>45</v>
      </c>
      <c r="B313" s="25"/>
      <c r="C313" s="25"/>
      <c r="D313" s="25"/>
      <c r="E313" s="25"/>
      <c r="F313" s="3">
        <v>1028620</v>
      </c>
      <c r="G313" s="3">
        <v>312896</v>
      </c>
      <c r="H313" s="3">
        <v>228760.94</v>
      </c>
      <c r="I313" s="12">
        <f t="shared" si="4"/>
        <v>73.110854724892619</v>
      </c>
    </row>
    <row r="314" spans="1:9">
      <c r="A314" s="24" t="s">
        <v>46</v>
      </c>
      <c r="B314" s="24"/>
      <c r="C314" s="24"/>
      <c r="D314" s="24"/>
      <c r="E314" s="24"/>
      <c r="F314" s="3">
        <v>683180</v>
      </c>
      <c r="G314" s="3">
        <v>431480</v>
      </c>
      <c r="H314" s="3">
        <v>34607.019999999997</v>
      </c>
      <c r="I314" s="12">
        <f t="shared" si="4"/>
        <v>8.0205386112913679</v>
      </c>
    </row>
    <row r="315" spans="1:9" ht="38.25" customHeight="1">
      <c r="A315" s="25" t="s">
        <v>47</v>
      </c>
      <c r="B315" s="25"/>
      <c r="C315" s="25"/>
      <c r="D315" s="25"/>
      <c r="E315" s="25"/>
      <c r="F315" s="3">
        <v>19500</v>
      </c>
      <c r="G315" s="3">
        <v>19500</v>
      </c>
      <c r="H315" s="13">
        <v>588.24</v>
      </c>
      <c r="I315" s="12">
        <f t="shared" si="4"/>
        <v>3.0166153846153847</v>
      </c>
    </row>
    <row r="316" spans="1:9">
      <c r="A316" s="25" t="s">
        <v>48</v>
      </c>
      <c r="B316" s="25"/>
      <c r="C316" s="25"/>
      <c r="D316" s="25"/>
      <c r="E316" s="25"/>
      <c r="F316" s="3">
        <v>660180</v>
      </c>
      <c r="G316" s="3">
        <v>408980</v>
      </c>
      <c r="H316" s="3">
        <v>34018.78</v>
      </c>
      <c r="I316" s="12">
        <f t="shared" si="4"/>
        <v>8.3179568683065188</v>
      </c>
    </row>
    <row r="317" spans="1:9">
      <c r="A317" s="25" t="s">
        <v>49</v>
      </c>
      <c r="B317" s="25"/>
      <c r="C317" s="25"/>
      <c r="D317" s="25"/>
      <c r="E317" s="25"/>
      <c r="F317" s="3">
        <v>1000</v>
      </c>
      <c r="G317" s="13">
        <v>500</v>
      </c>
      <c r="H317" s="4"/>
      <c r="I317" s="12">
        <f t="shared" si="4"/>
        <v>0</v>
      </c>
    </row>
    <row r="318" spans="1:9" ht="45.75" customHeight="1">
      <c r="A318" s="25" t="s">
        <v>56</v>
      </c>
      <c r="B318" s="25"/>
      <c r="C318" s="25"/>
      <c r="D318" s="25"/>
      <c r="E318" s="25"/>
      <c r="F318" s="3">
        <v>2500</v>
      </c>
      <c r="G318" s="3">
        <v>2500</v>
      </c>
      <c r="H318" s="4"/>
      <c r="I318" s="12">
        <f t="shared" si="4"/>
        <v>0</v>
      </c>
    </row>
    <row r="319" spans="1:9" ht="44.25" customHeight="1">
      <c r="A319" s="26" t="s">
        <v>57</v>
      </c>
      <c r="B319" s="26"/>
      <c r="C319" s="26"/>
      <c r="D319" s="26"/>
      <c r="E319" s="26"/>
      <c r="F319" s="3">
        <v>2500</v>
      </c>
      <c r="G319" s="3">
        <v>2500</v>
      </c>
      <c r="H319" s="4"/>
      <c r="I319" s="12">
        <f t="shared" si="4"/>
        <v>0</v>
      </c>
    </row>
    <row r="320" spans="1:9">
      <c r="A320" s="24" t="s">
        <v>62</v>
      </c>
      <c r="B320" s="24"/>
      <c r="C320" s="24"/>
      <c r="D320" s="24"/>
      <c r="E320" s="24"/>
      <c r="F320" s="3">
        <v>55000</v>
      </c>
      <c r="G320" s="3">
        <v>39000</v>
      </c>
      <c r="H320" s="3">
        <v>16663.990000000002</v>
      </c>
      <c r="I320" s="12">
        <f t="shared" si="4"/>
        <v>42.728179487179489</v>
      </c>
    </row>
    <row r="321" spans="1:9">
      <c r="A321" s="23" t="s">
        <v>63</v>
      </c>
      <c r="B321" s="23"/>
      <c r="C321" s="23"/>
      <c r="D321" s="23"/>
      <c r="E321" s="23"/>
      <c r="F321" s="3">
        <v>265300</v>
      </c>
      <c r="G321" s="4"/>
      <c r="H321" s="4"/>
      <c r="I321" s="12"/>
    </row>
    <row r="322" spans="1:9">
      <c r="A322" s="24" t="s">
        <v>64</v>
      </c>
      <c r="B322" s="24"/>
      <c r="C322" s="24"/>
      <c r="D322" s="24"/>
      <c r="E322" s="24"/>
      <c r="F322" s="3">
        <v>265300</v>
      </c>
      <c r="G322" s="4"/>
      <c r="H322" s="4"/>
      <c r="I322" s="12"/>
    </row>
    <row r="323" spans="1:9">
      <c r="A323" s="25" t="s">
        <v>65</v>
      </c>
      <c r="B323" s="25"/>
      <c r="C323" s="25"/>
      <c r="D323" s="25"/>
      <c r="E323" s="25"/>
      <c r="F323" s="3">
        <v>265300</v>
      </c>
      <c r="G323" s="4"/>
      <c r="H323" s="4"/>
      <c r="I323" s="12"/>
    </row>
    <row r="324" spans="1:9" ht="39.75" customHeight="1">
      <c r="A324" s="22" t="s">
        <v>30</v>
      </c>
      <c r="B324" s="22"/>
      <c r="C324" s="22"/>
      <c r="D324" s="22"/>
      <c r="E324" s="22"/>
      <c r="F324" s="3">
        <v>26814100</v>
      </c>
      <c r="G324" s="3">
        <v>8025470</v>
      </c>
      <c r="H324" s="3">
        <v>5319248.8</v>
      </c>
      <c r="I324" s="12">
        <f t="shared" si="4"/>
        <v>66.27959234786249</v>
      </c>
    </row>
    <row r="325" spans="1:9">
      <c r="A325" s="23" t="s">
        <v>41</v>
      </c>
      <c r="B325" s="23"/>
      <c r="C325" s="23"/>
      <c r="D325" s="23"/>
      <c r="E325" s="23"/>
      <c r="F325" s="3">
        <v>25928100</v>
      </c>
      <c r="G325" s="3">
        <v>8025470</v>
      </c>
      <c r="H325" s="3">
        <v>5319248.8</v>
      </c>
      <c r="I325" s="12">
        <f t="shared" si="4"/>
        <v>66.27959234786249</v>
      </c>
    </row>
    <row r="326" spans="1:9" ht="36" customHeight="1">
      <c r="A326" s="24" t="s">
        <v>42</v>
      </c>
      <c r="B326" s="24"/>
      <c r="C326" s="24"/>
      <c r="D326" s="24"/>
      <c r="E326" s="24"/>
      <c r="F326" s="3">
        <v>23798070</v>
      </c>
      <c r="G326" s="3">
        <v>7292670</v>
      </c>
      <c r="H326" s="3">
        <v>5267733.1399999997</v>
      </c>
      <c r="I326" s="12">
        <f t="shared" ref="I326:I389" si="5">SUM(H326)/G326*100</f>
        <v>72.233258052263423</v>
      </c>
    </row>
    <row r="327" spans="1:9">
      <c r="A327" s="25" t="s">
        <v>43</v>
      </c>
      <c r="B327" s="25"/>
      <c r="C327" s="25"/>
      <c r="D327" s="25"/>
      <c r="E327" s="25"/>
      <c r="F327" s="3">
        <v>19490800</v>
      </c>
      <c r="G327" s="3">
        <v>5974400</v>
      </c>
      <c r="H327" s="3">
        <v>4308466.1399999997</v>
      </c>
      <c r="I327" s="12">
        <f t="shared" si="5"/>
        <v>72.115461636314933</v>
      </c>
    </row>
    <row r="328" spans="1:9">
      <c r="A328" s="26" t="s">
        <v>44</v>
      </c>
      <c r="B328" s="26"/>
      <c r="C328" s="26"/>
      <c r="D328" s="26"/>
      <c r="E328" s="26"/>
      <c r="F328" s="3">
        <v>19490800</v>
      </c>
      <c r="G328" s="3">
        <v>5974400</v>
      </c>
      <c r="H328" s="3">
        <v>4308466.1399999997</v>
      </c>
      <c r="I328" s="12">
        <f t="shared" si="5"/>
        <v>72.115461636314933</v>
      </c>
    </row>
    <row r="329" spans="1:9">
      <c r="A329" s="25" t="s">
        <v>45</v>
      </c>
      <c r="B329" s="25"/>
      <c r="C329" s="25"/>
      <c r="D329" s="25"/>
      <c r="E329" s="25"/>
      <c r="F329" s="3">
        <v>4307270</v>
      </c>
      <c r="G329" s="3">
        <v>1318270</v>
      </c>
      <c r="H329" s="3">
        <v>959267</v>
      </c>
      <c r="I329" s="12">
        <f t="shared" si="5"/>
        <v>72.767111441510465</v>
      </c>
    </row>
    <row r="330" spans="1:9">
      <c r="A330" s="24" t="s">
        <v>46</v>
      </c>
      <c r="B330" s="24"/>
      <c r="C330" s="24"/>
      <c r="D330" s="24"/>
      <c r="E330" s="24"/>
      <c r="F330" s="3">
        <v>2105030</v>
      </c>
      <c r="G330" s="3">
        <v>724300</v>
      </c>
      <c r="H330" s="3">
        <v>49245.66</v>
      </c>
      <c r="I330" s="12">
        <f t="shared" si="5"/>
        <v>6.7990694463620045</v>
      </c>
    </row>
    <row r="331" spans="1:9" ht="31.5" customHeight="1">
      <c r="A331" s="25" t="s">
        <v>47</v>
      </c>
      <c r="B331" s="25"/>
      <c r="C331" s="25"/>
      <c r="D331" s="25"/>
      <c r="E331" s="25"/>
      <c r="F331" s="3">
        <v>855300</v>
      </c>
      <c r="G331" s="3">
        <v>350000</v>
      </c>
      <c r="H331" s="13">
        <v>965</v>
      </c>
      <c r="I331" s="12">
        <f t="shared" si="5"/>
        <v>0.27571428571428575</v>
      </c>
    </row>
    <row r="332" spans="1:9">
      <c r="A332" s="25" t="s">
        <v>48</v>
      </c>
      <c r="B332" s="25"/>
      <c r="C332" s="25"/>
      <c r="D332" s="25"/>
      <c r="E332" s="25"/>
      <c r="F332" s="3">
        <v>1194730</v>
      </c>
      <c r="G332" s="3">
        <v>359300</v>
      </c>
      <c r="H332" s="3">
        <v>48080.66</v>
      </c>
      <c r="I332" s="12">
        <f t="shared" si="5"/>
        <v>13.381758975786251</v>
      </c>
    </row>
    <row r="333" spans="1:9">
      <c r="A333" s="25" t="s">
        <v>49</v>
      </c>
      <c r="B333" s="25"/>
      <c r="C333" s="25"/>
      <c r="D333" s="25"/>
      <c r="E333" s="25"/>
      <c r="F333" s="3">
        <v>40000</v>
      </c>
      <c r="G333" s="3">
        <v>9000</v>
      </c>
      <c r="H333" s="13">
        <v>200</v>
      </c>
      <c r="I333" s="12">
        <f t="shared" si="5"/>
        <v>2.2222222222222223</v>
      </c>
    </row>
    <row r="334" spans="1:9">
      <c r="A334" s="25" t="s">
        <v>56</v>
      </c>
      <c r="B334" s="25"/>
      <c r="C334" s="25"/>
      <c r="D334" s="25"/>
      <c r="E334" s="25"/>
      <c r="F334" s="3">
        <v>15000</v>
      </c>
      <c r="G334" s="3">
        <v>6000</v>
      </c>
      <c r="H334" s="4"/>
      <c r="I334" s="12">
        <f t="shared" si="5"/>
        <v>0</v>
      </c>
    </row>
    <row r="335" spans="1:9">
      <c r="A335" s="26" t="s">
        <v>57</v>
      </c>
      <c r="B335" s="26"/>
      <c r="C335" s="26"/>
      <c r="D335" s="26"/>
      <c r="E335" s="26"/>
      <c r="F335" s="3">
        <v>15000</v>
      </c>
      <c r="G335" s="3">
        <v>6000</v>
      </c>
      <c r="H335" s="4"/>
      <c r="I335" s="12">
        <f t="shared" si="5"/>
        <v>0</v>
      </c>
    </row>
    <row r="336" spans="1:9">
      <c r="A336" s="24" t="s">
        <v>62</v>
      </c>
      <c r="B336" s="24"/>
      <c r="C336" s="24"/>
      <c r="D336" s="24"/>
      <c r="E336" s="24"/>
      <c r="F336" s="3">
        <v>25000</v>
      </c>
      <c r="G336" s="3">
        <v>8500</v>
      </c>
      <c r="H336" s="3">
        <v>2270</v>
      </c>
      <c r="I336" s="12">
        <f t="shared" si="5"/>
        <v>26.705882352941174</v>
      </c>
    </row>
    <row r="337" spans="1:9">
      <c r="A337" s="23" t="s">
        <v>63</v>
      </c>
      <c r="B337" s="23"/>
      <c r="C337" s="23"/>
      <c r="D337" s="23"/>
      <c r="E337" s="23"/>
      <c r="F337" s="3">
        <v>886000</v>
      </c>
      <c r="G337" s="4"/>
      <c r="H337" s="4"/>
      <c r="I337" s="12"/>
    </row>
    <row r="338" spans="1:9">
      <c r="A338" s="24" t="s">
        <v>64</v>
      </c>
      <c r="B338" s="24"/>
      <c r="C338" s="24"/>
      <c r="D338" s="24"/>
      <c r="E338" s="24"/>
      <c r="F338" s="3">
        <v>886000</v>
      </c>
      <c r="G338" s="4"/>
      <c r="H338" s="4"/>
      <c r="I338" s="12"/>
    </row>
    <row r="339" spans="1:9" ht="35.25" customHeight="1">
      <c r="A339" s="25" t="s">
        <v>65</v>
      </c>
      <c r="B339" s="25"/>
      <c r="C339" s="25"/>
      <c r="D339" s="25"/>
      <c r="E339" s="25"/>
      <c r="F339" s="3">
        <v>886000</v>
      </c>
      <c r="G339" s="4"/>
      <c r="H339" s="4"/>
      <c r="I339" s="12"/>
    </row>
    <row r="340" spans="1:9" ht="32.25" customHeight="1">
      <c r="A340" s="22" t="s">
        <v>31</v>
      </c>
      <c r="B340" s="22"/>
      <c r="C340" s="22"/>
      <c r="D340" s="22"/>
      <c r="E340" s="22"/>
      <c r="F340" s="3">
        <v>12623000</v>
      </c>
      <c r="G340" s="3">
        <v>3226438</v>
      </c>
      <c r="H340" s="3">
        <v>2132500.5</v>
      </c>
      <c r="I340" s="12">
        <f t="shared" si="5"/>
        <v>66.094575504007821</v>
      </c>
    </row>
    <row r="341" spans="1:9">
      <c r="A341" s="23" t="s">
        <v>41</v>
      </c>
      <c r="B341" s="23"/>
      <c r="C341" s="23"/>
      <c r="D341" s="23"/>
      <c r="E341" s="23"/>
      <c r="F341" s="3">
        <v>12538000</v>
      </c>
      <c r="G341" s="3">
        <v>3226438</v>
      </c>
      <c r="H341" s="3">
        <v>2132500.5</v>
      </c>
      <c r="I341" s="12">
        <f t="shared" si="5"/>
        <v>66.094575504007821</v>
      </c>
    </row>
    <row r="342" spans="1:9" ht="35.25" customHeight="1">
      <c r="A342" s="24" t="s">
        <v>42</v>
      </c>
      <c r="B342" s="24"/>
      <c r="C342" s="24"/>
      <c r="D342" s="24"/>
      <c r="E342" s="24"/>
      <c r="F342" s="3">
        <v>9511486</v>
      </c>
      <c r="G342" s="3">
        <v>3021388</v>
      </c>
      <c r="H342" s="3">
        <v>2043480.9</v>
      </c>
      <c r="I342" s="12">
        <f t="shared" si="5"/>
        <v>67.633845768898254</v>
      </c>
    </row>
    <row r="343" spans="1:9">
      <c r="A343" s="25" t="s">
        <v>43</v>
      </c>
      <c r="B343" s="25"/>
      <c r="C343" s="25"/>
      <c r="D343" s="25"/>
      <c r="E343" s="25"/>
      <c r="F343" s="3">
        <v>7796300</v>
      </c>
      <c r="G343" s="3">
        <v>2476550</v>
      </c>
      <c r="H343" s="3">
        <v>1668337.56</v>
      </c>
      <c r="I343" s="12">
        <f t="shared" si="5"/>
        <v>67.365389755910442</v>
      </c>
    </row>
    <row r="344" spans="1:9">
      <c r="A344" s="26" t="s">
        <v>44</v>
      </c>
      <c r="B344" s="26"/>
      <c r="C344" s="26"/>
      <c r="D344" s="26"/>
      <c r="E344" s="26"/>
      <c r="F344" s="3">
        <v>7796300</v>
      </c>
      <c r="G344" s="3">
        <v>2476550</v>
      </c>
      <c r="H344" s="3">
        <v>1668337.56</v>
      </c>
      <c r="I344" s="12">
        <f t="shared" si="5"/>
        <v>67.365389755910442</v>
      </c>
    </row>
    <row r="345" spans="1:9">
      <c r="A345" s="25" t="s">
        <v>45</v>
      </c>
      <c r="B345" s="25"/>
      <c r="C345" s="25"/>
      <c r="D345" s="25"/>
      <c r="E345" s="25"/>
      <c r="F345" s="3">
        <v>1715186</v>
      </c>
      <c r="G345" s="3">
        <v>544838</v>
      </c>
      <c r="H345" s="3">
        <v>375143.34</v>
      </c>
      <c r="I345" s="12">
        <f t="shared" si="5"/>
        <v>68.85410709238343</v>
      </c>
    </row>
    <row r="346" spans="1:9">
      <c r="A346" s="24" t="s">
        <v>46</v>
      </c>
      <c r="B346" s="24"/>
      <c r="C346" s="24"/>
      <c r="D346" s="24"/>
      <c r="E346" s="24"/>
      <c r="F346" s="3">
        <v>3026514</v>
      </c>
      <c r="G346" s="3">
        <v>205050</v>
      </c>
      <c r="H346" s="3">
        <v>89019.6</v>
      </c>
      <c r="I346" s="12">
        <f t="shared" si="5"/>
        <v>43.413606437454284</v>
      </c>
    </row>
    <row r="347" spans="1:9">
      <c r="A347" s="25" t="s">
        <v>47</v>
      </c>
      <c r="B347" s="25"/>
      <c r="C347" s="25"/>
      <c r="D347" s="25"/>
      <c r="E347" s="25"/>
      <c r="F347" s="3">
        <v>145314</v>
      </c>
      <c r="G347" s="3">
        <v>43100</v>
      </c>
      <c r="H347" s="3">
        <v>17000</v>
      </c>
      <c r="I347" s="12">
        <f t="shared" si="5"/>
        <v>39.443155452436194</v>
      </c>
    </row>
    <row r="348" spans="1:9">
      <c r="A348" s="25" t="s">
        <v>48</v>
      </c>
      <c r="B348" s="25"/>
      <c r="C348" s="25"/>
      <c r="D348" s="25"/>
      <c r="E348" s="25"/>
      <c r="F348" s="3">
        <v>2881200</v>
      </c>
      <c r="G348" s="3">
        <v>161950</v>
      </c>
      <c r="H348" s="3">
        <v>72019.600000000006</v>
      </c>
      <c r="I348" s="12">
        <f t="shared" si="5"/>
        <v>44.470268601420194</v>
      </c>
    </row>
    <row r="349" spans="1:9">
      <c r="A349" s="23" t="s">
        <v>63</v>
      </c>
      <c r="B349" s="23"/>
      <c r="C349" s="23"/>
      <c r="D349" s="23"/>
      <c r="E349" s="23"/>
      <c r="F349" s="3">
        <v>85000</v>
      </c>
      <c r="G349" s="4"/>
      <c r="H349" s="4"/>
      <c r="I349" s="12"/>
    </row>
    <row r="350" spans="1:9">
      <c r="A350" s="24" t="s">
        <v>64</v>
      </c>
      <c r="B350" s="24"/>
      <c r="C350" s="24"/>
      <c r="D350" s="24"/>
      <c r="E350" s="24"/>
      <c r="F350" s="3">
        <v>85000</v>
      </c>
      <c r="G350" s="4"/>
      <c r="H350" s="4"/>
      <c r="I350" s="12"/>
    </row>
    <row r="351" spans="1:9" ht="32.25" customHeight="1">
      <c r="A351" s="25" t="s">
        <v>65</v>
      </c>
      <c r="B351" s="25"/>
      <c r="C351" s="25"/>
      <c r="D351" s="25"/>
      <c r="E351" s="25"/>
      <c r="F351" s="3">
        <v>85000</v>
      </c>
      <c r="G351" s="4"/>
      <c r="H351" s="4"/>
      <c r="I351" s="12"/>
    </row>
    <row r="352" spans="1:9" ht="32.25" customHeight="1">
      <c r="A352" s="22" t="s">
        <v>32</v>
      </c>
      <c r="B352" s="22"/>
      <c r="C352" s="22"/>
      <c r="D352" s="22"/>
      <c r="E352" s="22"/>
      <c r="F352" s="3">
        <f>163821875-13671525</f>
        <v>150150350</v>
      </c>
      <c r="G352" s="3">
        <f>58395098-2463790</f>
        <v>55931308</v>
      </c>
      <c r="H352" s="3">
        <v>33303736.199999999</v>
      </c>
      <c r="I352" s="12">
        <f t="shared" si="5"/>
        <v>59.543996718260196</v>
      </c>
    </row>
    <row r="353" spans="1:9">
      <c r="A353" s="23" t="s">
        <v>41</v>
      </c>
      <c r="B353" s="23"/>
      <c r="C353" s="23"/>
      <c r="D353" s="23"/>
      <c r="E353" s="23"/>
      <c r="F353" s="3">
        <v>129454550</v>
      </c>
      <c r="G353" s="3">
        <v>41235508</v>
      </c>
      <c r="H353" s="3">
        <v>33303736.199999999</v>
      </c>
      <c r="I353" s="12">
        <f t="shared" si="5"/>
        <v>80.764704535712269</v>
      </c>
    </row>
    <row r="354" spans="1:9" ht="33" customHeight="1">
      <c r="A354" s="24" t="s">
        <v>42</v>
      </c>
      <c r="B354" s="24"/>
      <c r="C354" s="24"/>
      <c r="D354" s="24"/>
      <c r="E354" s="24"/>
      <c r="F354" s="3">
        <v>15759224</v>
      </c>
      <c r="G354" s="3">
        <v>4677169</v>
      </c>
      <c r="H354" s="3">
        <v>3176147.53</v>
      </c>
      <c r="I354" s="12">
        <f t="shared" si="5"/>
        <v>67.90747843406983</v>
      </c>
    </row>
    <row r="355" spans="1:9">
      <c r="A355" s="25" t="s">
        <v>43</v>
      </c>
      <c r="B355" s="25"/>
      <c r="C355" s="25"/>
      <c r="D355" s="25"/>
      <c r="E355" s="25"/>
      <c r="F355" s="3">
        <v>12912700</v>
      </c>
      <c r="G355" s="3">
        <v>3832350</v>
      </c>
      <c r="H355" s="3">
        <v>2581527.7599999998</v>
      </c>
      <c r="I355" s="12">
        <f t="shared" si="5"/>
        <v>67.361482119326254</v>
      </c>
    </row>
    <row r="356" spans="1:9">
      <c r="A356" s="26" t="s">
        <v>44</v>
      </c>
      <c r="B356" s="26"/>
      <c r="C356" s="26"/>
      <c r="D356" s="26"/>
      <c r="E356" s="26"/>
      <c r="F356" s="3">
        <v>12912700</v>
      </c>
      <c r="G356" s="3">
        <v>3832350</v>
      </c>
      <c r="H356" s="3">
        <v>2581527.7599999998</v>
      </c>
      <c r="I356" s="12">
        <f t="shared" si="5"/>
        <v>67.361482119326254</v>
      </c>
    </row>
    <row r="357" spans="1:9">
      <c r="A357" s="25" t="s">
        <v>45</v>
      </c>
      <c r="B357" s="25"/>
      <c r="C357" s="25"/>
      <c r="D357" s="25"/>
      <c r="E357" s="25"/>
      <c r="F357" s="3">
        <v>2846524</v>
      </c>
      <c r="G357" s="3">
        <v>844819</v>
      </c>
      <c r="H357" s="3">
        <v>594619.77</v>
      </c>
      <c r="I357" s="12">
        <f t="shared" si="5"/>
        <v>70.384279946355377</v>
      </c>
    </row>
    <row r="358" spans="1:9">
      <c r="A358" s="24" t="s">
        <v>46</v>
      </c>
      <c r="B358" s="24"/>
      <c r="C358" s="24"/>
      <c r="D358" s="24"/>
      <c r="E358" s="24"/>
      <c r="F358" s="3">
        <v>733038</v>
      </c>
      <c r="G358" s="3">
        <v>465242</v>
      </c>
      <c r="H358" s="3">
        <v>51844.09</v>
      </c>
      <c r="I358" s="12">
        <f t="shared" si="5"/>
        <v>11.143467270796704</v>
      </c>
    </row>
    <row r="359" spans="1:9">
      <c r="A359" s="25" t="s">
        <v>47</v>
      </c>
      <c r="B359" s="25"/>
      <c r="C359" s="25"/>
      <c r="D359" s="25"/>
      <c r="E359" s="25"/>
      <c r="F359" s="3">
        <v>191978</v>
      </c>
      <c r="G359" s="3">
        <v>186760</v>
      </c>
      <c r="H359" s="3">
        <v>3112.2</v>
      </c>
      <c r="I359" s="12">
        <f t="shared" si="5"/>
        <v>1.6664167916041979</v>
      </c>
    </row>
    <row r="360" spans="1:9">
      <c r="A360" s="25" t="s">
        <v>48</v>
      </c>
      <c r="B360" s="25"/>
      <c r="C360" s="25"/>
      <c r="D360" s="25"/>
      <c r="E360" s="25"/>
      <c r="F360" s="3">
        <v>534340</v>
      </c>
      <c r="G360" s="3">
        <v>271762</v>
      </c>
      <c r="H360" s="3">
        <v>48731.89</v>
      </c>
      <c r="I360" s="12">
        <f t="shared" si="5"/>
        <v>17.931826377492069</v>
      </c>
    </row>
    <row r="361" spans="1:9">
      <c r="A361" s="25" t="s">
        <v>49</v>
      </c>
      <c r="B361" s="25"/>
      <c r="C361" s="25"/>
      <c r="D361" s="25"/>
      <c r="E361" s="25"/>
      <c r="F361" s="3">
        <v>6720</v>
      </c>
      <c r="G361" s="3">
        <v>6720</v>
      </c>
      <c r="H361" s="4"/>
      <c r="I361" s="12">
        <f t="shared" si="5"/>
        <v>0</v>
      </c>
    </row>
    <row r="362" spans="1:9" ht="18.75" customHeight="1">
      <c r="A362" s="24" t="s">
        <v>81</v>
      </c>
      <c r="B362" s="24"/>
      <c r="C362" s="24"/>
      <c r="D362" s="24"/>
      <c r="E362" s="24"/>
      <c r="F362" s="3">
        <v>4678450</v>
      </c>
      <c r="G362" s="4"/>
      <c r="H362" s="4"/>
      <c r="I362" s="12"/>
    </row>
    <row r="363" spans="1:9">
      <c r="A363" s="25" t="s">
        <v>82</v>
      </c>
      <c r="B363" s="25"/>
      <c r="C363" s="25"/>
      <c r="D363" s="25"/>
      <c r="E363" s="25"/>
      <c r="F363" s="3">
        <v>3124590</v>
      </c>
      <c r="G363" s="4"/>
      <c r="H363" s="4"/>
      <c r="I363" s="12"/>
    </row>
    <row r="364" spans="1:9">
      <c r="A364" s="25" t="s">
        <v>83</v>
      </c>
      <c r="B364" s="25"/>
      <c r="C364" s="25"/>
      <c r="D364" s="25"/>
      <c r="E364" s="25"/>
      <c r="F364" s="3">
        <v>1553860</v>
      </c>
      <c r="G364" s="4"/>
      <c r="H364" s="4"/>
      <c r="I364" s="12"/>
    </row>
    <row r="365" spans="1:9">
      <c r="A365" s="24" t="s">
        <v>58</v>
      </c>
      <c r="B365" s="24"/>
      <c r="C365" s="24"/>
      <c r="D365" s="24"/>
      <c r="E365" s="24"/>
      <c r="F365" s="3">
        <v>108245100</v>
      </c>
      <c r="G365" s="3">
        <v>36081600</v>
      </c>
      <c r="H365" s="3">
        <v>30068000</v>
      </c>
      <c r="I365" s="12">
        <f t="shared" si="5"/>
        <v>83.333333333333343</v>
      </c>
    </row>
    <row r="366" spans="1:9">
      <c r="A366" s="25" t="s">
        <v>84</v>
      </c>
      <c r="B366" s="25"/>
      <c r="C366" s="25"/>
      <c r="D366" s="25"/>
      <c r="E366" s="25"/>
      <c r="F366" s="3">
        <v>108245100</v>
      </c>
      <c r="G366" s="3">
        <v>36081600</v>
      </c>
      <c r="H366" s="3">
        <v>30068000</v>
      </c>
      <c r="I366" s="12">
        <f t="shared" si="5"/>
        <v>83.333333333333343</v>
      </c>
    </row>
    <row r="367" spans="1:9">
      <c r="A367" s="24" t="s">
        <v>62</v>
      </c>
      <c r="B367" s="24"/>
      <c r="C367" s="24"/>
      <c r="D367" s="24"/>
      <c r="E367" s="24"/>
      <c r="F367" s="3">
        <v>38738</v>
      </c>
      <c r="G367" s="3">
        <v>11497</v>
      </c>
      <c r="H367" s="3">
        <v>7744.58</v>
      </c>
      <c r="I367" s="12">
        <f t="shared" si="5"/>
        <v>67.361746542576327</v>
      </c>
    </row>
    <row r="368" spans="1:9">
      <c r="A368" s="23" t="s">
        <v>63</v>
      </c>
      <c r="B368" s="23"/>
      <c r="C368" s="23"/>
      <c r="D368" s="23"/>
      <c r="E368" s="23"/>
      <c r="F368" s="3">
        <v>695800</v>
      </c>
      <c r="G368" s="3">
        <v>695800</v>
      </c>
      <c r="H368" s="4"/>
      <c r="I368" s="12">
        <f t="shared" si="5"/>
        <v>0</v>
      </c>
    </row>
    <row r="369" spans="1:9">
      <c r="A369" s="24" t="s">
        <v>64</v>
      </c>
      <c r="B369" s="24"/>
      <c r="C369" s="24"/>
      <c r="D369" s="24"/>
      <c r="E369" s="24"/>
      <c r="F369" s="3">
        <v>695800</v>
      </c>
      <c r="G369" s="3">
        <v>695800</v>
      </c>
      <c r="H369" s="4"/>
      <c r="I369" s="12">
        <f t="shared" si="5"/>
        <v>0</v>
      </c>
    </row>
    <row r="370" spans="1:9">
      <c r="A370" s="25" t="s">
        <v>65</v>
      </c>
      <c r="B370" s="25"/>
      <c r="C370" s="25"/>
      <c r="D370" s="25"/>
      <c r="E370" s="25"/>
      <c r="F370" s="3">
        <v>695800</v>
      </c>
      <c r="G370" s="3">
        <v>695800</v>
      </c>
      <c r="H370" s="4"/>
      <c r="I370" s="12">
        <f t="shared" si="5"/>
        <v>0</v>
      </c>
    </row>
    <row r="371" spans="1:9">
      <c r="A371" s="23" t="s">
        <v>85</v>
      </c>
      <c r="B371" s="23"/>
      <c r="C371" s="23"/>
      <c r="D371" s="23"/>
      <c r="E371" s="23"/>
      <c r="F371" s="3">
        <v>20000000</v>
      </c>
      <c r="G371" s="3">
        <v>14000000</v>
      </c>
      <c r="H371" s="4"/>
      <c r="I371" s="12">
        <f t="shared" si="5"/>
        <v>0</v>
      </c>
    </row>
    <row r="372" spans="1:9" ht="45" customHeight="1">
      <c r="A372" s="22" t="s">
        <v>34</v>
      </c>
      <c r="B372" s="22"/>
      <c r="C372" s="22"/>
      <c r="D372" s="22"/>
      <c r="E372" s="22"/>
      <c r="F372" s="3">
        <v>10281522</v>
      </c>
      <c r="G372" s="3">
        <v>3548769</v>
      </c>
      <c r="H372" s="3">
        <v>1653747.54</v>
      </c>
      <c r="I372" s="12">
        <f t="shared" si="5"/>
        <v>46.600596995746976</v>
      </c>
    </row>
    <row r="373" spans="1:9">
      <c r="A373" s="23" t="s">
        <v>41</v>
      </c>
      <c r="B373" s="23"/>
      <c r="C373" s="23"/>
      <c r="D373" s="23"/>
      <c r="E373" s="23"/>
      <c r="F373" s="3">
        <v>9623622</v>
      </c>
      <c r="G373" s="3">
        <v>2890869</v>
      </c>
      <c r="H373" s="3">
        <v>1653747.54</v>
      </c>
      <c r="I373" s="12">
        <f t="shared" si="5"/>
        <v>57.205896911966612</v>
      </c>
    </row>
    <row r="374" spans="1:9" ht="30" customHeight="1">
      <c r="A374" s="24" t="s">
        <v>42</v>
      </c>
      <c r="B374" s="24"/>
      <c r="C374" s="24"/>
      <c r="D374" s="24"/>
      <c r="E374" s="24"/>
      <c r="F374" s="3">
        <v>7460898</v>
      </c>
      <c r="G374" s="3">
        <v>2293512</v>
      </c>
      <c r="H374" s="3">
        <v>1507855.43</v>
      </c>
      <c r="I374" s="12">
        <f t="shared" si="5"/>
        <v>65.744388082556355</v>
      </c>
    </row>
    <row r="375" spans="1:9">
      <c r="A375" s="25" t="s">
        <v>43</v>
      </c>
      <c r="B375" s="25"/>
      <c r="C375" s="25"/>
      <c r="D375" s="25"/>
      <c r="E375" s="25"/>
      <c r="F375" s="3">
        <v>6090900</v>
      </c>
      <c r="G375" s="3">
        <v>1870100</v>
      </c>
      <c r="H375" s="3">
        <v>1229313.6499999999</v>
      </c>
      <c r="I375" s="12">
        <f t="shared" si="5"/>
        <v>65.735182610555569</v>
      </c>
    </row>
    <row r="376" spans="1:9">
      <c r="A376" s="26" t="s">
        <v>44</v>
      </c>
      <c r="B376" s="26"/>
      <c r="C376" s="26"/>
      <c r="D376" s="26"/>
      <c r="E376" s="26"/>
      <c r="F376" s="3">
        <v>6090900</v>
      </c>
      <c r="G376" s="3">
        <v>1870100</v>
      </c>
      <c r="H376" s="3">
        <v>1229313.6499999999</v>
      </c>
      <c r="I376" s="12">
        <f t="shared" si="5"/>
        <v>65.735182610555569</v>
      </c>
    </row>
    <row r="377" spans="1:9">
      <c r="A377" s="25" t="s">
        <v>45</v>
      </c>
      <c r="B377" s="25"/>
      <c r="C377" s="25"/>
      <c r="D377" s="25"/>
      <c r="E377" s="25"/>
      <c r="F377" s="3">
        <v>1369998</v>
      </c>
      <c r="G377" s="3">
        <v>423412</v>
      </c>
      <c r="H377" s="3">
        <v>278541.78000000003</v>
      </c>
      <c r="I377" s="12">
        <f t="shared" si="5"/>
        <v>65.785046243375263</v>
      </c>
    </row>
    <row r="378" spans="1:9">
      <c r="A378" s="24" t="s">
        <v>46</v>
      </c>
      <c r="B378" s="24"/>
      <c r="C378" s="24"/>
      <c r="D378" s="24"/>
      <c r="E378" s="24"/>
      <c r="F378" s="3">
        <v>2140401</v>
      </c>
      <c r="G378" s="3">
        <v>591211</v>
      </c>
      <c r="H378" s="3">
        <v>142279.1</v>
      </c>
      <c r="I378" s="12">
        <f t="shared" si="5"/>
        <v>24.065705813998726</v>
      </c>
    </row>
    <row r="379" spans="1:9">
      <c r="A379" s="25" t="s">
        <v>47</v>
      </c>
      <c r="B379" s="25"/>
      <c r="C379" s="25"/>
      <c r="D379" s="25"/>
      <c r="E379" s="25"/>
      <c r="F379" s="3">
        <v>144093</v>
      </c>
      <c r="G379" s="3">
        <v>43200</v>
      </c>
      <c r="H379" s="3">
        <v>30366</v>
      </c>
      <c r="I379" s="12">
        <f t="shared" si="5"/>
        <v>70.291666666666657</v>
      </c>
    </row>
    <row r="380" spans="1:9">
      <c r="A380" s="25" t="s">
        <v>48</v>
      </c>
      <c r="B380" s="25"/>
      <c r="C380" s="25"/>
      <c r="D380" s="25"/>
      <c r="E380" s="25"/>
      <c r="F380" s="3">
        <v>1874518</v>
      </c>
      <c r="G380" s="3">
        <v>489490</v>
      </c>
      <c r="H380" s="3">
        <v>77086.86</v>
      </c>
      <c r="I380" s="12">
        <f t="shared" si="5"/>
        <v>15.748403440315432</v>
      </c>
    </row>
    <row r="381" spans="1:9">
      <c r="A381" s="25" t="s">
        <v>49</v>
      </c>
      <c r="B381" s="25"/>
      <c r="C381" s="25"/>
      <c r="D381" s="25"/>
      <c r="E381" s="25"/>
      <c r="F381" s="3">
        <v>2640</v>
      </c>
      <c r="G381" s="3">
        <v>1320</v>
      </c>
      <c r="H381" s="4"/>
      <c r="I381" s="12">
        <f t="shared" si="5"/>
        <v>0</v>
      </c>
    </row>
    <row r="382" spans="1:9" ht="33.75" customHeight="1">
      <c r="A382" s="25" t="s">
        <v>50</v>
      </c>
      <c r="B382" s="25"/>
      <c r="C382" s="25"/>
      <c r="D382" s="25"/>
      <c r="E382" s="25"/>
      <c r="F382" s="3">
        <v>111150</v>
      </c>
      <c r="G382" s="3">
        <v>53201</v>
      </c>
      <c r="H382" s="3">
        <v>34826.239999999998</v>
      </c>
      <c r="I382" s="12">
        <f t="shared" si="5"/>
        <v>65.461626661152977</v>
      </c>
    </row>
    <row r="383" spans="1:9">
      <c r="A383" s="26" t="s">
        <v>51</v>
      </c>
      <c r="B383" s="26"/>
      <c r="C383" s="26"/>
      <c r="D383" s="26"/>
      <c r="E383" s="26"/>
      <c r="F383" s="3">
        <v>71405</v>
      </c>
      <c r="G383" s="3">
        <v>40000</v>
      </c>
      <c r="H383" s="3">
        <v>25804.71</v>
      </c>
      <c r="I383" s="12">
        <f t="shared" si="5"/>
        <v>64.511775</v>
      </c>
    </row>
    <row r="384" spans="1:9" ht="32.25" customHeight="1">
      <c r="A384" s="26" t="s">
        <v>52</v>
      </c>
      <c r="B384" s="26"/>
      <c r="C384" s="26"/>
      <c r="D384" s="26"/>
      <c r="E384" s="26"/>
      <c r="F384" s="3">
        <v>5751</v>
      </c>
      <c r="G384" s="3">
        <v>1919</v>
      </c>
      <c r="H384" s="3">
        <v>1084.93</v>
      </c>
      <c r="I384" s="12">
        <f t="shared" si="5"/>
        <v>56.536216779572698</v>
      </c>
    </row>
    <row r="385" spans="1:9" ht="18" customHeight="1">
      <c r="A385" s="26" t="s">
        <v>53</v>
      </c>
      <c r="B385" s="26"/>
      <c r="C385" s="26"/>
      <c r="D385" s="26"/>
      <c r="E385" s="26"/>
      <c r="F385" s="3">
        <v>29280</v>
      </c>
      <c r="G385" s="3">
        <v>9760</v>
      </c>
      <c r="H385" s="3">
        <v>6852.52</v>
      </c>
      <c r="I385" s="12">
        <f t="shared" si="5"/>
        <v>70.21024590163934</v>
      </c>
    </row>
    <row r="386" spans="1:9" ht="30.75" customHeight="1">
      <c r="A386" s="26" t="s">
        <v>55</v>
      </c>
      <c r="B386" s="26"/>
      <c r="C386" s="26"/>
      <c r="D386" s="26"/>
      <c r="E386" s="26"/>
      <c r="F386" s="3">
        <v>4714</v>
      </c>
      <c r="G386" s="3">
        <v>1522</v>
      </c>
      <c r="H386" s="3">
        <v>1084.08</v>
      </c>
      <c r="I386" s="12">
        <f t="shared" si="5"/>
        <v>71.227332457293031</v>
      </c>
    </row>
    <row r="387" spans="1:9">
      <c r="A387" s="25" t="s">
        <v>56</v>
      </c>
      <c r="B387" s="25"/>
      <c r="C387" s="25"/>
      <c r="D387" s="25"/>
      <c r="E387" s="25"/>
      <c r="F387" s="3">
        <v>8000</v>
      </c>
      <c r="G387" s="3">
        <v>4000</v>
      </c>
      <c r="H387" s="4"/>
      <c r="I387" s="12">
        <f t="shared" si="5"/>
        <v>0</v>
      </c>
    </row>
    <row r="388" spans="1:9">
      <c r="A388" s="26" t="s">
        <v>57</v>
      </c>
      <c r="B388" s="26"/>
      <c r="C388" s="26"/>
      <c r="D388" s="26"/>
      <c r="E388" s="26"/>
      <c r="F388" s="3">
        <v>8000</v>
      </c>
      <c r="G388" s="3">
        <v>4000</v>
      </c>
      <c r="H388" s="4"/>
      <c r="I388" s="12">
        <f t="shared" si="5"/>
        <v>0</v>
      </c>
    </row>
    <row r="389" spans="1:9">
      <c r="A389" s="24" t="s">
        <v>62</v>
      </c>
      <c r="B389" s="24"/>
      <c r="C389" s="24"/>
      <c r="D389" s="24"/>
      <c r="E389" s="24"/>
      <c r="F389" s="3">
        <v>22323</v>
      </c>
      <c r="G389" s="3">
        <v>6146</v>
      </c>
      <c r="H389" s="3">
        <v>3613.01</v>
      </c>
      <c r="I389" s="12">
        <f t="shared" si="5"/>
        <v>58.786365115522301</v>
      </c>
    </row>
    <row r="390" spans="1:9">
      <c r="A390" s="23" t="s">
        <v>63</v>
      </c>
      <c r="B390" s="23"/>
      <c r="C390" s="23"/>
      <c r="D390" s="23"/>
      <c r="E390" s="23"/>
      <c r="F390" s="3">
        <v>657900</v>
      </c>
      <c r="G390" s="3">
        <v>657900</v>
      </c>
      <c r="H390" s="4"/>
      <c r="I390" s="12">
        <f t="shared" ref="I390:I453" si="6">SUM(H390)/G390*100</f>
        <v>0</v>
      </c>
    </row>
    <row r="391" spans="1:9">
      <c r="A391" s="24" t="s">
        <v>64</v>
      </c>
      <c r="B391" s="24"/>
      <c r="C391" s="24"/>
      <c r="D391" s="24"/>
      <c r="E391" s="24"/>
      <c r="F391" s="3">
        <v>657900</v>
      </c>
      <c r="G391" s="3">
        <v>657900</v>
      </c>
      <c r="H391" s="4"/>
      <c r="I391" s="12">
        <f t="shared" si="6"/>
        <v>0</v>
      </c>
    </row>
    <row r="392" spans="1:9" ht="33.75" customHeight="1">
      <c r="A392" s="25" t="s">
        <v>65</v>
      </c>
      <c r="B392" s="25"/>
      <c r="C392" s="25"/>
      <c r="D392" s="25"/>
      <c r="E392" s="25"/>
      <c r="F392" s="3">
        <v>657900</v>
      </c>
      <c r="G392" s="3">
        <v>657900</v>
      </c>
      <c r="H392" s="4"/>
      <c r="I392" s="12">
        <f t="shared" si="6"/>
        <v>0</v>
      </c>
    </row>
    <row r="393" spans="1:9">
      <c r="A393" s="25" t="s">
        <v>72</v>
      </c>
      <c r="B393" s="25"/>
      <c r="C393" s="25"/>
      <c r="D393" s="25"/>
      <c r="E393" s="25"/>
      <c r="F393" s="4"/>
      <c r="G393" s="4"/>
      <c r="H393" s="4"/>
      <c r="I393" s="12"/>
    </row>
    <row r="394" spans="1:9" ht="31.5" customHeight="1">
      <c r="A394" s="26" t="s">
        <v>73</v>
      </c>
      <c r="B394" s="26"/>
      <c r="C394" s="26"/>
      <c r="D394" s="26"/>
      <c r="E394" s="26"/>
      <c r="F394" s="4"/>
      <c r="G394" s="4"/>
      <c r="H394" s="4"/>
      <c r="I394" s="12"/>
    </row>
    <row r="395" spans="1:9" ht="31.5" customHeight="1">
      <c r="A395" s="22" t="s">
        <v>35</v>
      </c>
      <c r="B395" s="22"/>
      <c r="C395" s="22"/>
      <c r="D395" s="22"/>
      <c r="E395" s="22"/>
      <c r="F395" s="3">
        <v>65019884</v>
      </c>
      <c r="G395" s="3">
        <v>17855770</v>
      </c>
      <c r="H395" s="3">
        <v>7046116.2199999997</v>
      </c>
      <c r="I395" s="12">
        <f t="shared" si="6"/>
        <v>39.46128461556124</v>
      </c>
    </row>
    <row r="396" spans="1:9">
      <c r="A396" s="23" t="s">
        <v>41</v>
      </c>
      <c r="B396" s="23"/>
      <c r="C396" s="23"/>
      <c r="D396" s="23"/>
      <c r="E396" s="23"/>
      <c r="F396" s="3">
        <v>52942384</v>
      </c>
      <c r="G396" s="3">
        <v>17855770</v>
      </c>
      <c r="H396" s="3">
        <v>7046116.2199999997</v>
      </c>
      <c r="I396" s="12">
        <f t="shared" si="6"/>
        <v>39.46128461556124</v>
      </c>
    </row>
    <row r="397" spans="1:9" ht="30.75" customHeight="1">
      <c r="A397" s="24" t="s">
        <v>42</v>
      </c>
      <c r="B397" s="24"/>
      <c r="C397" s="24"/>
      <c r="D397" s="24"/>
      <c r="E397" s="24"/>
      <c r="F397" s="3">
        <v>17271061</v>
      </c>
      <c r="G397" s="3">
        <v>5921351</v>
      </c>
      <c r="H397" s="3">
        <v>3805337.6000000001</v>
      </c>
      <c r="I397" s="12">
        <f t="shared" si="6"/>
        <v>64.264685542201434</v>
      </c>
    </row>
    <row r="398" spans="1:9">
      <c r="A398" s="25" t="s">
        <v>43</v>
      </c>
      <c r="B398" s="25"/>
      <c r="C398" s="25"/>
      <c r="D398" s="25"/>
      <c r="E398" s="25"/>
      <c r="F398" s="3">
        <v>14116296</v>
      </c>
      <c r="G398" s="3">
        <v>4831215</v>
      </c>
      <c r="H398" s="3">
        <v>3135411.9</v>
      </c>
      <c r="I398" s="12">
        <f t="shared" si="6"/>
        <v>64.899034714869856</v>
      </c>
    </row>
    <row r="399" spans="1:9">
      <c r="A399" s="26" t="s">
        <v>44</v>
      </c>
      <c r="B399" s="26"/>
      <c r="C399" s="26"/>
      <c r="D399" s="26"/>
      <c r="E399" s="26"/>
      <c r="F399" s="3">
        <v>14116296</v>
      </c>
      <c r="G399" s="3">
        <v>4831215</v>
      </c>
      <c r="H399" s="3">
        <v>3135411.9</v>
      </c>
      <c r="I399" s="12">
        <f t="shared" si="6"/>
        <v>64.899034714869856</v>
      </c>
    </row>
    <row r="400" spans="1:9">
      <c r="A400" s="25" t="s">
        <v>45</v>
      </c>
      <c r="B400" s="25"/>
      <c r="C400" s="25"/>
      <c r="D400" s="25"/>
      <c r="E400" s="25"/>
      <c r="F400" s="3">
        <v>3154765</v>
      </c>
      <c r="G400" s="3">
        <v>1090136</v>
      </c>
      <c r="H400" s="3">
        <v>669925.69999999995</v>
      </c>
      <c r="I400" s="12">
        <f t="shared" si="6"/>
        <v>61.453405813586556</v>
      </c>
    </row>
    <row r="401" spans="1:9">
      <c r="A401" s="24" t="s">
        <v>46</v>
      </c>
      <c r="B401" s="24"/>
      <c r="C401" s="24"/>
      <c r="D401" s="24"/>
      <c r="E401" s="24"/>
      <c r="F401" s="3">
        <v>34230594</v>
      </c>
      <c r="G401" s="3">
        <v>11424381</v>
      </c>
      <c r="H401" s="3">
        <v>3092854.16</v>
      </c>
      <c r="I401" s="12">
        <f t="shared" si="6"/>
        <v>27.072400333987463</v>
      </c>
    </row>
    <row r="402" spans="1:9">
      <c r="A402" s="25" t="s">
        <v>47</v>
      </c>
      <c r="B402" s="25"/>
      <c r="C402" s="25"/>
      <c r="D402" s="25"/>
      <c r="E402" s="25"/>
      <c r="F402" s="3">
        <v>909875</v>
      </c>
      <c r="G402" s="3">
        <v>393820</v>
      </c>
      <c r="H402" s="3">
        <v>43168.26</v>
      </c>
      <c r="I402" s="12">
        <f t="shared" si="6"/>
        <v>10.961418922350314</v>
      </c>
    </row>
    <row r="403" spans="1:9" ht="19.5" customHeight="1">
      <c r="A403" s="25" t="s">
        <v>48</v>
      </c>
      <c r="B403" s="25"/>
      <c r="C403" s="25"/>
      <c r="D403" s="25"/>
      <c r="E403" s="25"/>
      <c r="F403" s="3">
        <v>32020348</v>
      </c>
      <c r="G403" s="3">
        <v>10627214</v>
      </c>
      <c r="H403" s="3">
        <v>2799115.38</v>
      </c>
      <c r="I403" s="12">
        <f t="shared" si="6"/>
        <v>26.339126886877406</v>
      </c>
    </row>
    <row r="404" spans="1:9" ht="35.25" customHeight="1">
      <c r="A404" s="25" t="s">
        <v>50</v>
      </c>
      <c r="B404" s="25"/>
      <c r="C404" s="25"/>
      <c r="D404" s="25"/>
      <c r="E404" s="25"/>
      <c r="F404" s="3">
        <v>418371</v>
      </c>
      <c r="G404" s="3">
        <v>205547</v>
      </c>
      <c r="H404" s="3">
        <v>106000.52</v>
      </c>
      <c r="I404" s="12">
        <f t="shared" si="6"/>
        <v>51.569966966192652</v>
      </c>
    </row>
    <row r="405" spans="1:9">
      <c r="A405" s="26" t="s">
        <v>51</v>
      </c>
      <c r="B405" s="26"/>
      <c r="C405" s="26"/>
      <c r="D405" s="26"/>
      <c r="E405" s="26"/>
      <c r="F405" s="3">
        <v>61697</v>
      </c>
      <c r="G405" s="3">
        <v>24915</v>
      </c>
      <c r="H405" s="4"/>
      <c r="I405" s="12">
        <f t="shared" si="6"/>
        <v>0</v>
      </c>
    </row>
    <row r="406" spans="1:9" ht="36" customHeight="1">
      <c r="A406" s="26" t="s">
        <v>52</v>
      </c>
      <c r="B406" s="26"/>
      <c r="C406" s="26"/>
      <c r="D406" s="26"/>
      <c r="E406" s="26"/>
      <c r="F406" s="3">
        <v>16596</v>
      </c>
      <c r="G406" s="3">
        <v>4467</v>
      </c>
      <c r="H406" s="3">
        <v>2046.36</v>
      </c>
      <c r="I406" s="12">
        <f t="shared" si="6"/>
        <v>45.810611148421756</v>
      </c>
    </row>
    <row r="407" spans="1:9">
      <c r="A407" s="26" t="s">
        <v>53</v>
      </c>
      <c r="B407" s="26"/>
      <c r="C407" s="26"/>
      <c r="D407" s="26"/>
      <c r="E407" s="26"/>
      <c r="F407" s="3">
        <v>120434</v>
      </c>
      <c r="G407" s="3">
        <v>48024</v>
      </c>
      <c r="H407" s="3">
        <v>25058.639999999999</v>
      </c>
      <c r="I407" s="12">
        <f t="shared" si="6"/>
        <v>52.179410294852566</v>
      </c>
    </row>
    <row r="408" spans="1:9">
      <c r="A408" s="26" t="s">
        <v>54</v>
      </c>
      <c r="B408" s="26"/>
      <c r="C408" s="26"/>
      <c r="D408" s="26"/>
      <c r="E408" s="26"/>
      <c r="F408" s="3">
        <v>210470</v>
      </c>
      <c r="G408" s="3">
        <v>125411</v>
      </c>
      <c r="H408" s="3">
        <v>76888.47</v>
      </c>
      <c r="I408" s="12">
        <f t="shared" si="6"/>
        <v>61.309191378746689</v>
      </c>
    </row>
    <row r="409" spans="1:9" ht="27" customHeight="1">
      <c r="A409" s="26" t="s">
        <v>55</v>
      </c>
      <c r="B409" s="26"/>
      <c r="C409" s="26"/>
      <c r="D409" s="26"/>
      <c r="E409" s="26"/>
      <c r="F409" s="3">
        <v>9174</v>
      </c>
      <c r="G409" s="3">
        <v>2730</v>
      </c>
      <c r="H409" s="3">
        <v>2007.05</v>
      </c>
      <c r="I409" s="12">
        <f t="shared" si="6"/>
        <v>73.518315018315022</v>
      </c>
    </row>
    <row r="410" spans="1:9" ht="50.25" customHeight="1">
      <c r="A410" s="25" t="s">
        <v>56</v>
      </c>
      <c r="B410" s="25"/>
      <c r="C410" s="25"/>
      <c r="D410" s="25"/>
      <c r="E410" s="25"/>
      <c r="F410" s="3">
        <v>882000</v>
      </c>
      <c r="G410" s="3">
        <v>197800</v>
      </c>
      <c r="H410" s="3">
        <v>144570</v>
      </c>
      <c r="I410" s="12">
        <f t="shared" si="6"/>
        <v>73.088978766430728</v>
      </c>
    </row>
    <row r="411" spans="1:9" ht="46.5" customHeight="1">
      <c r="A411" s="26" t="s">
        <v>57</v>
      </c>
      <c r="B411" s="26"/>
      <c r="C411" s="26"/>
      <c r="D411" s="26"/>
      <c r="E411" s="26"/>
      <c r="F411" s="3">
        <v>882000</v>
      </c>
      <c r="G411" s="3">
        <v>197800</v>
      </c>
      <c r="H411" s="3">
        <v>144570</v>
      </c>
      <c r="I411" s="12">
        <f t="shared" si="6"/>
        <v>73.088978766430728</v>
      </c>
    </row>
    <row r="412" spans="1:9">
      <c r="A412" s="24" t="s">
        <v>58</v>
      </c>
      <c r="B412" s="24"/>
      <c r="C412" s="24"/>
      <c r="D412" s="24"/>
      <c r="E412" s="24"/>
      <c r="F412" s="3">
        <v>1110000</v>
      </c>
      <c r="G412" s="3">
        <v>370000</v>
      </c>
      <c r="H412" s="3">
        <v>121251</v>
      </c>
      <c r="I412" s="12">
        <f t="shared" si="6"/>
        <v>32.770540540540537</v>
      </c>
    </row>
    <row r="413" spans="1:9">
      <c r="A413" s="25" t="s">
        <v>59</v>
      </c>
      <c r="B413" s="25"/>
      <c r="C413" s="25"/>
      <c r="D413" s="25"/>
      <c r="E413" s="25"/>
      <c r="F413" s="3">
        <v>1110000</v>
      </c>
      <c r="G413" s="3">
        <v>370000</v>
      </c>
      <c r="H413" s="3">
        <v>121251</v>
      </c>
      <c r="I413" s="12">
        <f t="shared" si="6"/>
        <v>32.770540540540537</v>
      </c>
    </row>
    <row r="414" spans="1:9">
      <c r="A414" s="24" t="s">
        <v>60</v>
      </c>
      <c r="B414" s="24"/>
      <c r="C414" s="24"/>
      <c r="D414" s="24"/>
      <c r="E414" s="24"/>
      <c r="F414" s="3">
        <v>104000</v>
      </c>
      <c r="G414" s="3">
        <v>38400</v>
      </c>
      <c r="H414" s="3">
        <v>17600</v>
      </c>
      <c r="I414" s="12">
        <f t="shared" si="6"/>
        <v>45.833333333333329</v>
      </c>
    </row>
    <row r="415" spans="1:9">
      <c r="A415" s="25" t="s">
        <v>61</v>
      </c>
      <c r="B415" s="25"/>
      <c r="C415" s="25"/>
      <c r="D415" s="25"/>
      <c r="E415" s="25"/>
      <c r="F415" s="3">
        <v>104000</v>
      </c>
      <c r="G415" s="3">
        <v>38400</v>
      </c>
      <c r="H415" s="3">
        <v>17600</v>
      </c>
      <c r="I415" s="12">
        <f t="shared" si="6"/>
        <v>45.833333333333329</v>
      </c>
    </row>
    <row r="416" spans="1:9">
      <c r="A416" s="24" t="s">
        <v>62</v>
      </c>
      <c r="B416" s="24"/>
      <c r="C416" s="24"/>
      <c r="D416" s="24"/>
      <c r="E416" s="24"/>
      <c r="F416" s="3">
        <v>226729</v>
      </c>
      <c r="G416" s="3">
        <v>101638</v>
      </c>
      <c r="H416" s="3">
        <v>9073.4599999999991</v>
      </c>
      <c r="I416" s="12">
        <f t="shared" si="6"/>
        <v>8.9272319408095395</v>
      </c>
    </row>
    <row r="417" spans="1:9">
      <c r="A417" s="23" t="s">
        <v>63</v>
      </c>
      <c r="B417" s="23"/>
      <c r="C417" s="23"/>
      <c r="D417" s="23"/>
      <c r="E417" s="23"/>
      <c r="F417" s="3">
        <v>12077500</v>
      </c>
      <c r="G417" s="4"/>
      <c r="H417" s="4"/>
      <c r="I417" s="12"/>
    </row>
    <row r="418" spans="1:9">
      <c r="A418" s="24" t="s">
        <v>64</v>
      </c>
      <c r="B418" s="24"/>
      <c r="C418" s="24"/>
      <c r="D418" s="24"/>
      <c r="E418" s="24"/>
      <c r="F418" s="3">
        <v>12077500</v>
      </c>
      <c r="G418" s="4"/>
      <c r="H418" s="4"/>
      <c r="I418" s="12"/>
    </row>
    <row r="419" spans="1:9">
      <c r="A419" s="25" t="s">
        <v>65</v>
      </c>
      <c r="B419" s="25"/>
      <c r="C419" s="25"/>
      <c r="D419" s="25"/>
      <c r="E419" s="25"/>
      <c r="F419" s="3">
        <v>128500</v>
      </c>
      <c r="G419" s="4"/>
      <c r="H419" s="4"/>
      <c r="I419" s="12"/>
    </row>
    <row r="420" spans="1:9">
      <c r="A420" s="25" t="s">
        <v>76</v>
      </c>
      <c r="B420" s="25"/>
      <c r="C420" s="25"/>
      <c r="D420" s="25"/>
      <c r="E420" s="25"/>
      <c r="F420" s="3">
        <v>2200000</v>
      </c>
      <c r="G420" s="4"/>
      <c r="H420" s="4"/>
      <c r="I420" s="12"/>
    </row>
    <row r="421" spans="1:9">
      <c r="A421" s="26" t="s">
        <v>77</v>
      </c>
      <c r="B421" s="26"/>
      <c r="C421" s="26"/>
      <c r="D421" s="26"/>
      <c r="E421" s="26"/>
      <c r="F421" s="3">
        <v>2200000</v>
      </c>
      <c r="G421" s="4"/>
      <c r="H421" s="4"/>
      <c r="I421" s="12"/>
    </row>
    <row r="422" spans="1:9">
      <c r="A422" s="25" t="s">
        <v>72</v>
      </c>
      <c r="B422" s="25"/>
      <c r="C422" s="25"/>
      <c r="D422" s="25"/>
      <c r="E422" s="25"/>
      <c r="F422" s="3">
        <v>9749000</v>
      </c>
      <c r="G422" s="4"/>
      <c r="H422" s="4"/>
      <c r="I422" s="12"/>
    </row>
    <row r="423" spans="1:9">
      <c r="A423" s="26" t="s">
        <v>73</v>
      </c>
      <c r="B423" s="26"/>
      <c r="C423" s="26"/>
      <c r="D423" s="26"/>
      <c r="E423" s="26"/>
      <c r="F423" s="3">
        <v>9749000</v>
      </c>
      <c r="G423" s="4"/>
      <c r="H423" s="4"/>
      <c r="I423" s="12"/>
    </row>
    <row r="424" spans="1:9" ht="31.5" customHeight="1">
      <c r="A424" s="22" t="s">
        <v>36</v>
      </c>
      <c r="B424" s="22"/>
      <c r="C424" s="22"/>
      <c r="D424" s="22"/>
      <c r="E424" s="22"/>
      <c r="F424" s="3">
        <v>59270809</v>
      </c>
      <c r="G424" s="3">
        <v>11744325</v>
      </c>
      <c r="H424" s="3">
        <v>4281236.57</v>
      </c>
      <c r="I424" s="12">
        <f t="shared" si="6"/>
        <v>36.453662258154473</v>
      </c>
    </row>
    <row r="425" spans="1:9">
      <c r="A425" s="23" t="s">
        <v>41</v>
      </c>
      <c r="B425" s="23"/>
      <c r="C425" s="23"/>
      <c r="D425" s="23"/>
      <c r="E425" s="23"/>
      <c r="F425" s="3">
        <v>29126710</v>
      </c>
      <c r="G425" s="3">
        <v>9904426</v>
      </c>
      <c r="H425" s="3">
        <v>4281236.57</v>
      </c>
      <c r="I425" s="12">
        <f t="shared" si="6"/>
        <v>43.225488988458295</v>
      </c>
    </row>
    <row r="426" spans="1:9" ht="33" customHeight="1">
      <c r="A426" s="24" t="s">
        <v>42</v>
      </c>
      <c r="B426" s="24"/>
      <c r="C426" s="24"/>
      <c r="D426" s="24"/>
      <c r="E426" s="24"/>
      <c r="F426" s="3">
        <v>11939585</v>
      </c>
      <c r="G426" s="3">
        <v>3656118</v>
      </c>
      <c r="H426" s="3">
        <v>2395785.15</v>
      </c>
      <c r="I426" s="12">
        <f t="shared" si="6"/>
        <v>65.52811342522314</v>
      </c>
    </row>
    <row r="427" spans="1:9">
      <c r="A427" s="25" t="s">
        <v>43</v>
      </c>
      <c r="B427" s="25"/>
      <c r="C427" s="25"/>
      <c r="D427" s="25"/>
      <c r="E427" s="25"/>
      <c r="F427" s="3">
        <v>9786545</v>
      </c>
      <c r="G427" s="3">
        <v>2996830</v>
      </c>
      <c r="H427" s="3">
        <v>1958233.36</v>
      </c>
      <c r="I427" s="12">
        <f t="shared" si="6"/>
        <v>65.343491622814781</v>
      </c>
    </row>
    <row r="428" spans="1:9">
      <c r="A428" s="26" t="s">
        <v>44</v>
      </c>
      <c r="B428" s="26"/>
      <c r="C428" s="26"/>
      <c r="D428" s="26"/>
      <c r="E428" s="26"/>
      <c r="F428" s="3">
        <v>9786545</v>
      </c>
      <c r="G428" s="3">
        <v>2996830</v>
      </c>
      <c r="H428" s="3">
        <v>1958233.36</v>
      </c>
      <c r="I428" s="12">
        <f t="shared" si="6"/>
        <v>65.343491622814781</v>
      </c>
    </row>
    <row r="429" spans="1:9">
      <c r="A429" s="25" t="s">
        <v>45</v>
      </c>
      <c r="B429" s="25"/>
      <c r="C429" s="25"/>
      <c r="D429" s="25"/>
      <c r="E429" s="25"/>
      <c r="F429" s="3">
        <v>2153040</v>
      </c>
      <c r="G429" s="3">
        <v>659288</v>
      </c>
      <c r="H429" s="3">
        <v>437551.79</v>
      </c>
      <c r="I429" s="12">
        <f t="shared" si="6"/>
        <v>66.367322020118664</v>
      </c>
    </row>
    <row r="430" spans="1:9">
      <c r="A430" s="24" t="s">
        <v>46</v>
      </c>
      <c r="B430" s="24"/>
      <c r="C430" s="24"/>
      <c r="D430" s="24"/>
      <c r="E430" s="24"/>
      <c r="F430" s="3">
        <v>17044191</v>
      </c>
      <c r="G430" s="3">
        <v>6200999</v>
      </c>
      <c r="H430" s="3">
        <v>1864623.42</v>
      </c>
      <c r="I430" s="12">
        <f t="shared" si="6"/>
        <v>30.069726184442214</v>
      </c>
    </row>
    <row r="431" spans="1:9">
      <c r="A431" s="25" t="s">
        <v>47</v>
      </c>
      <c r="B431" s="25"/>
      <c r="C431" s="25"/>
      <c r="D431" s="25"/>
      <c r="E431" s="25"/>
      <c r="F431" s="3">
        <v>700014</v>
      </c>
      <c r="G431" s="3">
        <v>252370</v>
      </c>
      <c r="H431" s="3">
        <v>33448.800000000003</v>
      </c>
      <c r="I431" s="12">
        <f t="shared" si="6"/>
        <v>13.253873281293341</v>
      </c>
    </row>
    <row r="432" spans="1:9">
      <c r="A432" s="25" t="s">
        <v>48</v>
      </c>
      <c r="B432" s="25"/>
      <c r="C432" s="25"/>
      <c r="D432" s="25"/>
      <c r="E432" s="25"/>
      <c r="F432" s="3">
        <v>15323597</v>
      </c>
      <c r="G432" s="3">
        <v>5531013</v>
      </c>
      <c r="H432" s="3">
        <v>1506007.58</v>
      </c>
      <c r="I432" s="12">
        <f t="shared" si="6"/>
        <v>27.22842235228881</v>
      </c>
    </row>
    <row r="433" spans="1:9" ht="33" customHeight="1">
      <c r="A433" s="25" t="s">
        <v>50</v>
      </c>
      <c r="B433" s="25"/>
      <c r="C433" s="25"/>
      <c r="D433" s="25"/>
      <c r="E433" s="25"/>
      <c r="F433" s="3">
        <v>607580</v>
      </c>
      <c r="G433" s="3">
        <v>264744</v>
      </c>
      <c r="H433" s="3">
        <v>208047.04</v>
      </c>
      <c r="I433" s="12">
        <f t="shared" si="6"/>
        <v>78.584232314991084</v>
      </c>
    </row>
    <row r="434" spans="1:9">
      <c r="A434" s="26" t="s">
        <v>51</v>
      </c>
      <c r="B434" s="26"/>
      <c r="C434" s="26"/>
      <c r="D434" s="26"/>
      <c r="E434" s="26"/>
      <c r="F434" s="3">
        <v>365154</v>
      </c>
      <c r="G434" s="3">
        <v>173185</v>
      </c>
      <c r="H434" s="3">
        <v>159322.26</v>
      </c>
      <c r="I434" s="12">
        <f t="shared" si="6"/>
        <v>91.995415307330319</v>
      </c>
    </row>
    <row r="435" spans="1:9" ht="32.25" customHeight="1">
      <c r="A435" s="26" t="s">
        <v>52</v>
      </c>
      <c r="B435" s="26"/>
      <c r="C435" s="26"/>
      <c r="D435" s="26"/>
      <c r="E435" s="26"/>
      <c r="F435" s="3">
        <v>18896</v>
      </c>
      <c r="G435" s="3">
        <v>11216</v>
      </c>
      <c r="H435" s="3">
        <v>3386.07</v>
      </c>
      <c r="I435" s="12">
        <f t="shared" si="6"/>
        <v>30.189639800285306</v>
      </c>
    </row>
    <row r="436" spans="1:9">
      <c r="A436" s="26" t="s">
        <v>53</v>
      </c>
      <c r="B436" s="26"/>
      <c r="C436" s="26"/>
      <c r="D436" s="26"/>
      <c r="E436" s="26"/>
      <c r="F436" s="3">
        <v>216799</v>
      </c>
      <c r="G436" s="3">
        <v>78092</v>
      </c>
      <c r="H436" s="3">
        <v>44889.27</v>
      </c>
      <c r="I436" s="12">
        <f t="shared" si="6"/>
        <v>57.482546227526498</v>
      </c>
    </row>
    <row r="437" spans="1:9" ht="28.5" customHeight="1">
      <c r="A437" s="26" t="s">
        <v>55</v>
      </c>
      <c r="B437" s="26"/>
      <c r="C437" s="26"/>
      <c r="D437" s="26"/>
      <c r="E437" s="26"/>
      <c r="F437" s="3">
        <v>6731</v>
      </c>
      <c r="G437" s="3">
        <v>2251</v>
      </c>
      <c r="H437" s="13">
        <v>449.44</v>
      </c>
      <c r="I437" s="12">
        <f t="shared" si="6"/>
        <v>19.966237227898713</v>
      </c>
    </row>
    <row r="438" spans="1:9" ht="48.75" customHeight="1">
      <c r="A438" s="25" t="s">
        <v>56</v>
      </c>
      <c r="B438" s="25"/>
      <c r="C438" s="25"/>
      <c r="D438" s="25"/>
      <c r="E438" s="25"/>
      <c r="F438" s="3">
        <v>413000</v>
      </c>
      <c r="G438" s="3">
        <v>152872</v>
      </c>
      <c r="H438" s="3">
        <v>117120</v>
      </c>
      <c r="I438" s="12">
        <f t="shared" si="6"/>
        <v>76.613114239363654</v>
      </c>
    </row>
    <row r="439" spans="1:9" ht="45" customHeight="1">
      <c r="A439" s="26" t="s">
        <v>57</v>
      </c>
      <c r="B439" s="26"/>
      <c r="C439" s="26"/>
      <c r="D439" s="26"/>
      <c r="E439" s="26"/>
      <c r="F439" s="3">
        <v>413000</v>
      </c>
      <c r="G439" s="3">
        <v>152872</v>
      </c>
      <c r="H439" s="3">
        <v>117120</v>
      </c>
      <c r="I439" s="12">
        <f t="shared" si="6"/>
        <v>76.613114239363654</v>
      </c>
    </row>
    <row r="440" spans="1:9">
      <c r="A440" s="24" t="s">
        <v>60</v>
      </c>
      <c r="B440" s="24"/>
      <c r="C440" s="24"/>
      <c r="D440" s="24"/>
      <c r="E440" s="24"/>
      <c r="F440" s="3">
        <v>114000</v>
      </c>
      <c r="G440" s="3">
        <v>38400</v>
      </c>
      <c r="H440" s="3">
        <v>14400</v>
      </c>
      <c r="I440" s="12">
        <f t="shared" si="6"/>
        <v>37.5</v>
      </c>
    </row>
    <row r="441" spans="1:9">
      <c r="A441" s="25" t="s">
        <v>61</v>
      </c>
      <c r="B441" s="25"/>
      <c r="C441" s="25"/>
      <c r="D441" s="25"/>
      <c r="E441" s="25"/>
      <c r="F441" s="3">
        <v>114000</v>
      </c>
      <c r="G441" s="3">
        <v>38400</v>
      </c>
      <c r="H441" s="3">
        <v>14400</v>
      </c>
      <c r="I441" s="12">
        <f t="shared" si="6"/>
        <v>37.5</v>
      </c>
    </row>
    <row r="442" spans="1:9">
      <c r="A442" s="24" t="s">
        <v>62</v>
      </c>
      <c r="B442" s="24"/>
      <c r="C442" s="24"/>
      <c r="D442" s="24"/>
      <c r="E442" s="24"/>
      <c r="F442" s="3">
        <v>28934</v>
      </c>
      <c r="G442" s="3">
        <v>8909</v>
      </c>
      <c r="H442" s="3">
        <v>6428</v>
      </c>
      <c r="I442" s="12">
        <f t="shared" si="6"/>
        <v>72.151756650578065</v>
      </c>
    </row>
    <row r="443" spans="1:9">
      <c r="A443" s="23" t="s">
        <v>63</v>
      </c>
      <c r="B443" s="23"/>
      <c r="C443" s="23"/>
      <c r="D443" s="23"/>
      <c r="E443" s="23"/>
      <c r="F443" s="3">
        <v>30144099</v>
      </c>
      <c r="G443" s="3">
        <v>1839899</v>
      </c>
      <c r="H443" s="4"/>
      <c r="I443" s="12">
        <f t="shared" si="6"/>
        <v>0</v>
      </c>
    </row>
    <row r="444" spans="1:9">
      <c r="A444" s="24" t="s">
        <v>64</v>
      </c>
      <c r="B444" s="24"/>
      <c r="C444" s="24"/>
      <c r="D444" s="24"/>
      <c r="E444" s="24"/>
      <c r="F444" s="3">
        <v>30144099</v>
      </c>
      <c r="G444" s="3">
        <v>1839899</v>
      </c>
      <c r="H444" s="4"/>
      <c r="I444" s="12">
        <f t="shared" si="6"/>
        <v>0</v>
      </c>
    </row>
    <row r="445" spans="1:9">
      <c r="A445" s="25" t="s">
        <v>65</v>
      </c>
      <c r="B445" s="25"/>
      <c r="C445" s="25"/>
      <c r="D445" s="25"/>
      <c r="E445" s="25"/>
      <c r="F445" s="3">
        <v>564200</v>
      </c>
      <c r="G445" s="4"/>
      <c r="H445" s="4"/>
      <c r="I445" s="12"/>
    </row>
    <row r="446" spans="1:9">
      <c r="A446" s="25" t="s">
        <v>72</v>
      </c>
      <c r="B446" s="25"/>
      <c r="C446" s="25"/>
      <c r="D446" s="25"/>
      <c r="E446" s="25"/>
      <c r="F446" s="3">
        <v>29579899</v>
      </c>
      <c r="G446" s="3">
        <v>1839899</v>
      </c>
      <c r="H446" s="4"/>
      <c r="I446" s="12">
        <f t="shared" si="6"/>
        <v>0</v>
      </c>
    </row>
    <row r="447" spans="1:9">
      <c r="A447" s="26" t="s">
        <v>73</v>
      </c>
      <c r="B447" s="26"/>
      <c r="C447" s="26"/>
      <c r="D447" s="26"/>
      <c r="E447" s="26"/>
      <c r="F447" s="3">
        <v>29579899</v>
      </c>
      <c r="G447" s="3">
        <v>1839899</v>
      </c>
      <c r="H447" s="4"/>
      <c r="I447" s="12">
        <f t="shared" si="6"/>
        <v>0</v>
      </c>
    </row>
    <row r="448" spans="1:9" ht="33" customHeight="1">
      <c r="A448" s="22" t="s">
        <v>37</v>
      </c>
      <c r="B448" s="22"/>
      <c r="C448" s="22"/>
      <c r="D448" s="22"/>
      <c r="E448" s="22"/>
      <c r="F448" s="3">
        <v>57931249</v>
      </c>
      <c r="G448" s="3">
        <v>14468496</v>
      </c>
      <c r="H448" s="3">
        <v>6619324.0199999996</v>
      </c>
      <c r="I448" s="12">
        <f t="shared" si="6"/>
        <v>45.749910840767413</v>
      </c>
    </row>
    <row r="449" spans="1:9">
      <c r="A449" s="23" t="s">
        <v>41</v>
      </c>
      <c r="B449" s="23"/>
      <c r="C449" s="23"/>
      <c r="D449" s="23"/>
      <c r="E449" s="23"/>
      <c r="F449" s="3">
        <v>50527787</v>
      </c>
      <c r="G449" s="3">
        <v>13386159</v>
      </c>
      <c r="H449" s="3">
        <v>6619324.0199999996</v>
      </c>
      <c r="I449" s="12">
        <f t="shared" si="6"/>
        <v>49.449016853901107</v>
      </c>
    </row>
    <row r="450" spans="1:9" ht="30" customHeight="1">
      <c r="A450" s="24" t="s">
        <v>42</v>
      </c>
      <c r="B450" s="24"/>
      <c r="C450" s="24"/>
      <c r="D450" s="24"/>
      <c r="E450" s="24"/>
      <c r="F450" s="3">
        <v>15747590</v>
      </c>
      <c r="G450" s="3">
        <v>4716768</v>
      </c>
      <c r="H450" s="3">
        <v>3438996.76</v>
      </c>
      <c r="I450" s="12">
        <f t="shared" si="6"/>
        <v>72.910025678600249</v>
      </c>
    </row>
    <row r="451" spans="1:9">
      <c r="A451" s="25" t="s">
        <v>43</v>
      </c>
      <c r="B451" s="25"/>
      <c r="C451" s="25"/>
      <c r="D451" s="25"/>
      <c r="E451" s="25"/>
      <c r="F451" s="3">
        <v>12907861</v>
      </c>
      <c r="G451" s="3">
        <v>3866229</v>
      </c>
      <c r="H451" s="3">
        <v>2826600</v>
      </c>
      <c r="I451" s="12">
        <f t="shared" si="6"/>
        <v>73.109999433556567</v>
      </c>
    </row>
    <row r="452" spans="1:9">
      <c r="A452" s="26" t="s">
        <v>44</v>
      </c>
      <c r="B452" s="26"/>
      <c r="C452" s="26"/>
      <c r="D452" s="26"/>
      <c r="E452" s="26"/>
      <c r="F452" s="3">
        <v>12907861</v>
      </c>
      <c r="G452" s="3">
        <v>3866229</v>
      </c>
      <c r="H452" s="3">
        <v>2826600</v>
      </c>
      <c r="I452" s="12">
        <f t="shared" si="6"/>
        <v>73.109999433556567</v>
      </c>
    </row>
    <row r="453" spans="1:9">
      <c r="A453" s="25" t="s">
        <v>45</v>
      </c>
      <c r="B453" s="25"/>
      <c r="C453" s="25"/>
      <c r="D453" s="25"/>
      <c r="E453" s="25"/>
      <c r="F453" s="3">
        <v>2839729</v>
      </c>
      <c r="G453" s="3">
        <v>850539</v>
      </c>
      <c r="H453" s="3">
        <v>612396.76</v>
      </c>
      <c r="I453" s="12">
        <f t="shared" si="6"/>
        <v>72.001020529334923</v>
      </c>
    </row>
    <row r="454" spans="1:9">
      <c r="A454" s="24" t="s">
        <v>46</v>
      </c>
      <c r="B454" s="24"/>
      <c r="C454" s="24"/>
      <c r="D454" s="24"/>
      <c r="E454" s="24"/>
      <c r="F454" s="3">
        <v>34604070</v>
      </c>
      <c r="G454" s="3">
        <v>8587319</v>
      </c>
      <c r="H454" s="3">
        <v>3145904.89</v>
      </c>
      <c r="I454" s="12">
        <f t="shared" ref="I454:I517" si="7">SUM(H454)/G454*100</f>
        <v>36.634307983667547</v>
      </c>
    </row>
    <row r="455" spans="1:9" ht="33.75" customHeight="1">
      <c r="A455" s="25" t="s">
        <v>47</v>
      </c>
      <c r="B455" s="25"/>
      <c r="C455" s="25"/>
      <c r="D455" s="25"/>
      <c r="E455" s="25"/>
      <c r="F455" s="3">
        <v>770304</v>
      </c>
      <c r="G455" s="3">
        <v>291505</v>
      </c>
      <c r="H455" s="3">
        <v>9870</v>
      </c>
      <c r="I455" s="12">
        <f t="shared" si="7"/>
        <v>3.3858767431090375</v>
      </c>
    </row>
    <row r="456" spans="1:9">
      <c r="A456" s="25" t="s">
        <v>48</v>
      </c>
      <c r="B456" s="25"/>
      <c r="C456" s="25"/>
      <c r="D456" s="25"/>
      <c r="E456" s="25"/>
      <c r="F456" s="3">
        <v>32874942</v>
      </c>
      <c r="G456" s="3">
        <v>7906889</v>
      </c>
      <c r="H456" s="3">
        <v>2977929.45</v>
      </c>
      <c r="I456" s="12">
        <f t="shared" si="7"/>
        <v>37.662466869080873</v>
      </c>
    </row>
    <row r="457" spans="1:9">
      <c r="A457" s="25" t="s">
        <v>49</v>
      </c>
      <c r="B457" s="25"/>
      <c r="C457" s="25"/>
      <c r="D457" s="25"/>
      <c r="E457" s="25"/>
      <c r="F457" s="3">
        <v>8048</v>
      </c>
      <c r="G457" s="3">
        <v>2000</v>
      </c>
      <c r="H457" s="4"/>
      <c r="I457" s="12">
        <f t="shared" si="7"/>
        <v>0</v>
      </c>
    </row>
    <row r="458" spans="1:9" ht="30" customHeight="1">
      <c r="A458" s="25" t="s">
        <v>50</v>
      </c>
      <c r="B458" s="25"/>
      <c r="C458" s="25"/>
      <c r="D458" s="25"/>
      <c r="E458" s="25"/>
      <c r="F458" s="3">
        <v>438544</v>
      </c>
      <c r="G458" s="3">
        <v>206917</v>
      </c>
      <c r="H458" s="3">
        <v>158105.44</v>
      </c>
      <c r="I458" s="12">
        <f t="shared" si="7"/>
        <v>76.410077470676654</v>
      </c>
    </row>
    <row r="459" spans="1:9">
      <c r="A459" s="26" t="s">
        <v>51</v>
      </c>
      <c r="B459" s="26"/>
      <c r="C459" s="26"/>
      <c r="D459" s="26"/>
      <c r="E459" s="26"/>
      <c r="F459" s="3">
        <v>29500</v>
      </c>
      <c r="G459" s="3">
        <v>14700</v>
      </c>
      <c r="H459" s="3">
        <v>10010.01</v>
      </c>
      <c r="I459" s="12">
        <f t="shared" si="7"/>
        <v>68.095306122448989</v>
      </c>
    </row>
    <row r="460" spans="1:9" ht="33.75" customHeight="1">
      <c r="A460" s="26" t="s">
        <v>52</v>
      </c>
      <c r="B460" s="26"/>
      <c r="C460" s="26"/>
      <c r="D460" s="26"/>
      <c r="E460" s="26"/>
      <c r="F460" s="3">
        <v>13780</v>
      </c>
      <c r="G460" s="3">
        <v>4571</v>
      </c>
      <c r="H460" s="3">
        <v>3015.48</v>
      </c>
      <c r="I460" s="12">
        <f t="shared" si="7"/>
        <v>65.969809669656527</v>
      </c>
    </row>
    <row r="461" spans="1:9">
      <c r="A461" s="26" t="s">
        <v>53</v>
      </c>
      <c r="B461" s="26"/>
      <c r="C461" s="26"/>
      <c r="D461" s="26"/>
      <c r="E461" s="26"/>
      <c r="F461" s="3">
        <v>160776</v>
      </c>
      <c r="G461" s="3">
        <v>55284</v>
      </c>
      <c r="H461" s="3">
        <v>45611.7</v>
      </c>
      <c r="I461" s="12">
        <f t="shared" si="7"/>
        <v>82.504341219882775</v>
      </c>
    </row>
    <row r="462" spans="1:9">
      <c r="A462" s="26" t="s">
        <v>54</v>
      </c>
      <c r="B462" s="26"/>
      <c r="C462" s="26"/>
      <c r="D462" s="26"/>
      <c r="E462" s="26"/>
      <c r="F462" s="3">
        <v>211765</v>
      </c>
      <c r="G462" s="3">
        <v>125339</v>
      </c>
      <c r="H462" s="3">
        <v>99468.25</v>
      </c>
      <c r="I462" s="12">
        <f t="shared" si="7"/>
        <v>79.359377368576418</v>
      </c>
    </row>
    <row r="463" spans="1:9" ht="30.75" customHeight="1">
      <c r="A463" s="26" t="s">
        <v>55</v>
      </c>
      <c r="B463" s="26"/>
      <c r="C463" s="26"/>
      <c r="D463" s="26"/>
      <c r="E463" s="26"/>
      <c r="F463" s="3">
        <v>22723</v>
      </c>
      <c r="G463" s="3">
        <v>7023</v>
      </c>
      <c r="H463" s="4"/>
      <c r="I463" s="12">
        <f t="shared" si="7"/>
        <v>0</v>
      </c>
    </row>
    <row r="464" spans="1:9" ht="51.75" customHeight="1">
      <c r="A464" s="25" t="s">
        <v>56</v>
      </c>
      <c r="B464" s="25"/>
      <c r="C464" s="25"/>
      <c r="D464" s="25"/>
      <c r="E464" s="25"/>
      <c r="F464" s="3">
        <v>512232</v>
      </c>
      <c r="G464" s="3">
        <v>180008</v>
      </c>
      <c r="H464" s="4"/>
      <c r="I464" s="12">
        <f t="shared" si="7"/>
        <v>0</v>
      </c>
    </row>
    <row r="465" spans="1:9" ht="50.25" customHeight="1">
      <c r="A465" s="26" t="s">
        <v>57</v>
      </c>
      <c r="B465" s="26"/>
      <c r="C465" s="26"/>
      <c r="D465" s="26"/>
      <c r="E465" s="26"/>
      <c r="F465" s="3">
        <v>512232</v>
      </c>
      <c r="G465" s="3">
        <v>180008</v>
      </c>
      <c r="H465" s="4"/>
      <c r="I465" s="12">
        <f t="shared" si="7"/>
        <v>0</v>
      </c>
    </row>
    <row r="466" spans="1:9">
      <c r="A466" s="24" t="s">
        <v>60</v>
      </c>
      <c r="B466" s="24"/>
      <c r="C466" s="24"/>
      <c r="D466" s="24"/>
      <c r="E466" s="24"/>
      <c r="F466" s="3">
        <v>105600</v>
      </c>
      <c r="G466" s="3">
        <v>38400</v>
      </c>
      <c r="H466" s="3">
        <v>23200</v>
      </c>
      <c r="I466" s="12">
        <f t="shared" si="7"/>
        <v>60.416666666666664</v>
      </c>
    </row>
    <row r="467" spans="1:9">
      <c r="A467" s="25" t="s">
        <v>61</v>
      </c>
      <c r="B467" s="25"/>
      <c r="C467" s="25"/>
      <c r="D467" s="25"/>
      <c r="E467" s="25"/>
      <c r="F467" s="3">
        <v>105600</v>
      </c>
      <c r="G467" s="3">
        <v>38400</v>
      </c>
      <c r="H467" s="3">
        <v>23200</v>
      </c>
      <c r="I467" s="12">
        <f t="shared" si="7"/>
        <v>60.416666666666664</v>
      </c>
    </row>
    <row r="468" spans="1:9">
      <c r="A468" s="24" t="s">
        <v>62</v>
      </c>
      <c r="B468" s="24"/>
      <c r="C468" s="24"/>
      <c r="D468" s="24"/>
      <c r="E468" s="24"/>
      <c r="F468" s="3">
        <v>70527</v>
      </c>
      <c r="G468" s="3">
        <v>43672</v>
      </c>
      <c r="H468" s="3">
        <v>11222.37</v>
      </c>
      <c r="I468" s="12">
        <f t="shared" si="7"/>
        <v>25.696945411247484</v>
      </c>
    </row>
    <row r="469" spans="1:9">
      <c r="A469" s="23" t="s">
        <v>63</v>
      </c>
      <c r="B469" s="23"/>
      <c r="C469" s="23"/>
      <c r="D469" s="23"/>
      <c r="E469" s="23"/>
      <c r="F469" s="3">
        <v>7403462</v>
      </c>
      <c r="G469" s="3">
        <v>1082337</v>
      </c>
      <c r="H469" s="4"/>
      <c r="I469" s="12">
        <f t="shared" si="7"/>
        <v>0</v>
      </c>
    </row>
    <row r="470" spans="1:9">
      <c r="A470" s="24" t="s">
        <v>64</v>
      </c>
      <c r="B470" s="24"/>
      <c r="C470" s="24"/>
      <c r="D470" s="24"/>
      <c r="E470" s="24"/>
      <c r="F470" s="3">
        <v>7403462</v>
      </c>
      <c r="G470" s="3">
        <v>1082337</v>
      </c>
      <c r="H470" s="4"/>
      <c r="I470" s="12">
        <f t="shared" si="7"/>
        <v>0</v>
      </c>
    </row>
    <row r="471" spans="1:9">
      <c r="A471" s="25" t="s">
        <v>65</v>
      </c>
      <c r="B471" s="25"/>
      <c r="C471" s="25"/>
      <c r="D471" s="25"/>
      <c r="E471" s="25"/>
      <c r="F471" s="3">
        <v>16041</v>
      </c>
      <c r="G471" s="4"/>
      <c r="H471" s="4"/>
      <c r="I471" s="12"/>
    </row>
    <row r="472" spans="1:9">
      <c r="A472" s="25" t="s">
        <v>72</v>
      </c>
      <c r="B472" s="25"/>
      <c r="C472" s="25"/>
      <c r="D472" s="25"/>
      <c r="E472" s="25"/>
      <c r="F472" s="3">
        <v>7387421</v>
      </c>
      <c r="G472" s="3">
        <v>1082337</v>
      </c>
      <c r="H472" s="4"/>
      <c r="I472" s="12">
        <f t="shared" si="7"/>
        <v>0</v>
      </c>
    </row>
    <row r="473" spans="1:9">
      <c r="A473" s="26" t="s">
        <v>73</v>
      </c>
      <c r="B473" s="26"/>
      <c r="C473" s="26"/>
      <c r="D473" s="26"/>
      <c r="E473" s="26"/>
      <c r="F473" s="3">
        <v>7387421</v>
      </c>
      <c r="G473" s="3">
        <v>1082337</v>
      </c>
      <c r="H473" s="4"/>
      <c r="I473" s="12">
        <f t="shared" si="7"/>
        <v>0</v>
      </c>
    </row>
    <row r="474" spans="1:9" ht="36" customHeight="1">
      <c r="A474" s="22" t="s">
        <v>38</v>
      </c>
      <c r="B474" s="22"/>
      <c r="C474" s="22"/>
      <c r="D474" s="22"/>
      <c r="E474" s="22"/>
      <c r="F474" s="3">
        <v>79184525</v>
      </c>
      <c r="G474" s="3">
        <v>15739214</v>
      </c>
      <c r="H474" s="3">
        <v>6766157.79</v>
      </c>
      <c r="I474" s="12">
        <f t="shared" si="7"/>
        <v>42.989172076826712</v>
      </c>
    </row>
    <row r="475" spans="1:9">
      <c r="A475" s="23" t="s">
        <v>41</v>
      </c>
      <c r="B475" s="23"/>
      <c r="C475" s="23"/>
      <c r="D475" s="23"/>
      <c r="E475" s="23"/>
      <c r="F475" s="3">
        <v>54967525</v>
      </c>
      <c r="G475" s="3">
        <v>14607214</v>
      </c>
      <c r="H475" s="3">
        <v>6766157.79</v>
      </c>
      <c r="I475" s="12">
        <f t="shared" si="7"/>
        <v>46.320659025054333</v>
      </c>
    </row>
    <row r="476" spans="1:9" ht="33" customHeight="1">
      <c r="A476" s="24" t="s">
        <v>42</v>
      </c>
      <c r="B476" s="24"/>
      <c r="C476" s="24"/>
      <c r="D476" s="24"/>
      <c r="E476" s="24"/>
      <c r="F476" s="3">
        <v>16349578</v>
      </c>
      <c r="G476" s="3">
        <v>5656771</v>
      </c>
      <c r="H476" s="3">
        <v>3716137.97</v>
      </c>
      <c r="I476" s="12">
        <f t="shared" si="7"/>
        <v>65.693625745146832</v>
      </c>
    </row>
    <row r="477" spans="1:9">
      <c r="A477" s="25" t="s">
        <v>43</v>
      </c>
      <c r="B477" s="25"/>
      <c r="C477" s="25"/>
      <c r="D477" s="25"/>
      <c r="E477" s="25"/>
      <c r="F477" s="3">
        <v>13403461</v>
      </c>
      <c r="G477" s="3">
        <v>4620300</v>
      </c>
      <c r="H477" s="3">
        <v>3039562.51</v>
      </c>
      <c r="I477" s="12">
        <f t="shared" si="7"/>
        <v>65.787124429149614</v>
      </c>
    </row>
    <row r="478" spans="1:9">
      <c r="A478" s="26" t="s">
        <v>44</v>
      </c>
      <c r="B478" s="26"/>
      <c r="C478" s="26"/>
      <c r="D478" s="26"/>
      <c r="E478" s="26"/>
      <c r="F478" s="3">
        <v>13403461</v>
      </c>
      <c r="G478" s="3">
        <v>4620300</v>
      </c>
      <c r="H478" s="3">
        <v>3039562.51</v>
      </c>
      <c r="I478" s="12">
        <f t="shared" si="7"/>
        <v>65.787124429149614</v>
      </c>
    </row>
    <row r="479" spans="1:9">
      <c r="A479" s="25" t="s">
        <v>45</v>
      </c>
      <c r="B479" s="25"/>
      <c r="C479" s="25"/>
      <c r="D479" s="25"/>
      <c r="E479" s="25"/>
      <c r="F479" s="3">
        <v>2946117</v>
      </c>
      <c r="G479" s="3">
        <v>1036471</v>
      </c>
      <c r="H479" s="3">
        <v>676575.46</v>
      </c>
      <c r="I479" s="12">
        <f t="shared" si="7"/>
        <v>65.276834566524286</v>
      </c>
    </row>
    <row r="480" spans="1:9">
      <c r="A480" s="24" t="s">
        <v>46</v>
      </c>
      <c r="B480" s="24"/>
      <c r="C480" s="24"/>
      <c r="D480" s="24"/>
      <c r="E480" s="24"/>
      <c r="F480" s="3">
        <v>38393653</v>
      </c>
      <c r="G480" s="3">
        <v>8883149</v>
      </c>
      <c r="H480" s="3">
        <v>3021427.22</v>
      </c>
      <c r="I480" s="12">
        <f t="shared" si="7"/>
        <v>34.013019707313255</v>
      </c>
    </row>
    <row r="481" spans="1:9" ht="33" customHeight="1">
      <c r="A481" s="25" t="s">
        <v>47</v>
      </c>
      <c r="B481" s="25"/>
      <c r="C481" s="25"/>
      <c r="D481" s="25"/>
      <c r="E481" s="25"/>
      <c r="F481" s="3">
        <v>975826</v>
      </c>
      <c r="G481" s="3">
        <v>416080</v>
      </c>
      <c r="H481" s="3">
        <v>50832.5</v>
      </c>
      <c r="I481" s="12">
        <f t="shared" si="7"/>
        <v>12.217001538165738</v>
      </c>
    </row>
    <row r="482" spans="1:9">
      <c r="A482" s="25" t="s">
        <v>48</v>
      </c>
      <c r="B482" s="25"/>
      <c r="C482" s="25"/>
      <c r="D482" s="25"/>
      <c r="E482" s="25"/>
      <c r="F482" s="3">
        <v>36147920</v>
      </c>
      <c r="G482" s="3">
        <v>7921717</v>
      </c>
      <c r="H482" s="3">
        <v>2668564.96</v>
      </c>
      <c r="I482" s="12">
        <f t="shared" si="7"/>
        <v>33.686698982051496</v>
      </c>
    </row>
    <row r="483" spans="1:9">
      <c r="A483" s="25" t="s">
        <v>49</v>
      </c>
      <c r="B483" s="25"/>
      <c r="C483" s="25"/>
      <c r="D483" s="25"/>
      <c r="E483" s="25"/>
      <c r="F483" s="3">
        <v>48100</v>
      </c>
      <c r="G483" s="3">
        <v>28100</v>
      </c>
      <c r="H483" s="4"/>
      <c r="I483" s="12">
        <f t="shared" si="7"/>
        <v>0</v>
      </c>
    </row>
    <row r="484" spans="1:9" ht="32.25" customHeight="1">
      <c r="A484" s="25" t="s">
        <v>50</v>
      </c>
      <c r="B484" s="25"/>
      <c r="C484" s="25"/>
      <c r="D484" s="25"/>
      <c r="E484" s="25"/>
      <c r="F484" s="3">
        <v>636307</v>
      </c>
      <c r="G484" s="3">
        <v>318792</v>
      </c>
      <c r="H484" s="3">
        <v>158809.76</v>
      </c>
      <c r="I484" s="12">
        <f t="shared" si="7"/>
        <v>49.816105799392716</v>
      </c>
    </row>
    <row r="485" spans="1:9">
      <c r="A485" s="26" t="s">
        <v>51</v>
      </c>
      <c r="B485" s="26"/>
      <c r="C485" s="26"/>
      <c r="D485" s="26"/>
      <c r="E485" s="26"/>
      <c r="F485" s="3">
        <v>80564</v>
      </c>
      <c r="G485" s="3">
        <v>51540</v>
      </c>
      <c r="H485" s="3">
        <v>21420.240000000002</v>
      </c>
      <c r="I485" s="12">
        <f t="shared" si="7"/>
        <v>41.560419091967404</v>
      </c>
    </row>
    <row r="486" spans="1:9" ht="34.5" customHeight="1">
      <c r="A486" s="26" t="s">
        <v>52</v>
      </c>
      <c r="B486" s="26"/>
      <c r="C486" s="26"/>
      <c r="D486" s="26"/>
      <c r="E486" s="26"/>
      <c r="F486" s="3">
        <v>22356</v>
      </c>
      <c r="G486" s="3">
        <v>7240</v>
      </c>
      <c r="H486" s="3">
        <v>3047.77</v>
      </c>
      <c r="I486" s="12">
        <f t="shared" si="7"/>
        <v>42.096270718232041</v>
      </c>
    </row>
    <row r="487" spans="1:9">
      <c r="A487" s="26" t="s">
        <v>53</v>
      </c>
      <c r="B487" s="26"/>
      <c r="C487" s="26"/>
      <c r="D487" s="26"/>
      <c r="E487" s="26"/>
      <c r="F487" s="3">
        <v>256791</v>
      </c>
      <c r="G487" s="3">
        <v>82300</v>
      </c>
      <c r="H487" s="3">
        <v>41387.31</v>
      </c>
      <c r="I487" s="12">
        <f t="shared" si="7"/>
        <v>50.288347509112995</v>
      </c>
    </row>
    <row r="488" spans="1:9">
      <c r="A488" s="26" t="s">
        <v>54</v>
      </c>
      <c r="B488" s="26"/>
      <c r="C488" s="26"/>
      <c r="D488" s="26"/>
      <c r="E488" s="26"/>
      <c r="F488" s="3">
        <v>264736</v>
      </c>
      <c r="G488" s="3">
        <v>173732</v>
      </c>
      <c r="H488" s="3">
        <v>92954.44</v>
      </c>
      <c r="I488" s="12">
        <f t="shared" si="7"/>
        <v>53.504501185734355</v>
      </c>
    </row>
    <row r="489" spans="1:9" ht="31.5" customHeight="1">
      <c r="A489" s="26" t="s">
        <v>55</v>
      </c>
      <c r="B489" s="26"/>
      <c r="C489" s="26"/>
      <c r="D489" s="26"/>
      <c r="E489" s="26"/>
      <c r="F489" s="3">
        <v>11860</v>
      </c>
      <c r="G489" s="3">
        <v>3980</v>
      </c>
      <c r="H489" s="4"/>
      <c r="I489" s="12">
        <f t="shared" si="7"/>
        <v>0</v>
      </c>
    </row>
    <row r="490" spans="1:9" ht="45.75" customHeight="1">
      <c r="A490" s="25" t="s">
        <v>56</v>
      </c>
      <c r="B490" s="25"/>
      <c r="C490" s="25"/>
      <c r="D490" s="25"/>
      <c r="E490" s="25"/>
      <c r="F490" s="3">
        <v>585500</v>
      </c>
      <c r="G490" s="3">
        <v>198460</v>
      </c>
      <c r="H490" s="3">
        <v>143220</v>
      </c>
      <c r="I490" s="12">
        <f t="shared" si="7"/>
        <v>72.165675702912424</v>
      </c>
    </row>
    <row r="491" spans="1:9" ht="44.25" customHeight="1">
      <c r="A491" s="26" t="s">
        <v>57</v>
      </c>
      <c r="B491" s="26"/>
      <c r="C491" s="26"/>
      <c r="D491" s="26"/>
      <c r="E491" s="26"/>
      <c r="F491" s="3">
        <v>585500</v>
      </c>
      <c r="G491" s="3">
        <v>198460</v>
      </c>
      <c r="H491" s="3">
        <v>143220</v>
      </c>
      <c r="I491" s="12">
        <f t="shared" si="7"/>
        <v>72.165675702912424</v>
      </c>
    </row>
    <row r="492" spans="1:9">
      <c r="A492" s="24" t="s">
        <v>60</v>
      </c>
      <c r="B492" s="24"/>
      <c r="C492" s="24"/>
      <c r="D492" s="24"/>
      <c r="E492" s="24"/>
      <c r="F492" s="3">
        <v>136000</v>
      </c>
      <c r="G492" s="3">
        <v>46400</v>
      </c>
      <c r="H492" s="3">
        <v>26800</v>
      </c>
      <c r="I492" s="12">
        <f t="shared" si="7"/>
        <v>57.758620689655174</v>
      </c>
    </row>
    <row r="493" spans="1:9">
      <c r="A493" s="25" t="s">
        <v>61</v>
      </c>
      <c r="B493" s="25"/>
      <c r="C493" s="25"/>
      <c r="D493" s="25"/>
      <c r="E493" s="25"/>
      <c r="F493" s="3">
        <v>136000</v>
      </c>
      <c r="G493" s="3">
        <v>46400</v>
      </c>
      <c r="H493" s="3">
        <v>26800</v>
      </c>
      <c r="I493" s="12">
        <f t="shared" si="7"/>
        <v>57.758620689655174</v>
      </c>
    </row>
    <row r="494" spans="1:9">
      <c r="A494" s="24" t="s">
        <v>62</v>
      </c>
      <c r="B494" s="24"/>
      <c r="C494" s="24"/>
      <c r="D494" s="24"/>
      <c r="E494" s="24"/>
      <c r="F494" s="3">
        <v>88294</v>
      </c>
      <c r="G494" s="3">
        <v>20894</v>
      </c>
      <c r="H494" s="3">
        <v>1792.6</v>
      </c>
      <c r="I494" s="12">
        <f t="shared" si="7"/>
        <v>8.5794965061740207</v>
      </c>
    </row>
    <row r="495" spans="1:9">
      <c r="A495" s="23" t="s">
        <v>63</v>
      </c>
      <c r="B495" s="23"/>
      <c r="C495" s="23"/>
      <c r="D495" s="23"/>
      <c r="E495" s="23"/>
      <c r="F495" s="3">
        <v>24217000</v>
      </c>
      <c r="G495" s="3">
        <v>1132000</v>
      </c>
      <c r="H495" s="4"/>
      <c r="I495" s="12">
        <f t="shared" si="7"/>
        <v>0</v>
      </c>
    </row>
    <row r="496" spans="1:9">
      <c r="A496" s="24" t="s">
        <v>64</v>
      </c>
      <c r="B496" s="24"/>
      <c r="C496" s="24"/>
      <c r="D496" s="24"/>
      <c r="E496" s="24"/>
      <c r="F496" s="3">
        <v>24217000</v>
      </c>
      <c r="G496" s="3">
        <v>1132000</v>
      </c>
      <c r="H496" s="4"/>
      <c r="I496" s="12">
        <f t="shared" si="7"/>
        <v>0</v>
      </c>
    </row>
    <row r="497" spans="1:9">
      <c r="A497" s="25" t="s">
        <v>65</v>
      </c>
      <c r="B497" s="25"/>
      <c r="C497" s="25"/>
      <c r="D497" s="25"/>
      <c r="E497" s="25"/>
      <c r="F497" s="3">
        <v>324000</v>
      </c>
      <c r="G497" s="4"/>
      <c r="H497" s="4"/>
      <c r="I497" s="12"/>
    </row>
    <row r="498" spans="1:9">
      <c r="A498" s="25" t="s">
        <v>72</v>
      </c>
      <c r="B498" s="25"/>
      <c r="C498" s="25"/>
      <c r="D498" s="25"/>
      <c r="E498" s="25"/>
      <c r="F498" s="3">
        <v>23893000</v>
      </c>
      <c r="G498" s="3">
        <v>1132000</v>
      </c>
      <c r="H498" s="4"/>
      <c r="I498" s="12">
        <f t="shared" si="7"/>
        <v>0</v>
      </c>
    </row>
    <row r="499" spans="1:9">
      <c r="A499" s="26" t="s">
        <v>73</v>
      </c>
      <c r="B499" s="26"/>
      <c r="C499" s="26"/>
      <c r="D499" s="26"/>
      <c r="E499" s="26"/>
      <c r="F499" s="3">
        <v>23893000</v>
      </c>
      <c r="G499" s="3">
        <v>1132000</v>
      </c>
      <c r="H499" s="4"/>
      <c r="I499" s="12">
        <f t="shared" si="7"/>
        <v>0</v>
      </c>
    </row>
    <row r="500" spans="1:9">
      <c r="A500" s="30" t="s">
        <v>39</v>
      </c>
      <c r="B500" s="30"/>
      <c r="C500" s="30"/>
      <c r="D500" s="30"/>
      <c r="E500" s="30"/>
      <c r="F500" s="5">
        <f>4356223558.4-15200000-13671525</f>
        <v>4327352033.3999996</v>
      </c>
      <c r="G500" s="5">
        <f>1295435871.29-2463790+216000</f>
        <v>1293188081.29</v>
      </c>
      <c r="H500" s="5">
        <v>803713863.82000005</v>
      </c>
      <c r="I500" s="12">
        <f t="shared" si="7"/>
        <v>62.149804459863844</v>
      </c>
    </row>
    <row r="501" spans="1:9">
      <c r="A501" s="22" t="s">
        <v>41</v>
      </c>
      <c r="B501" s="22"/>
      <c r="C501" s="22"/>
      <c r="D501" s="22"/>
      <c r="E501" s="22"/>
      <c r="F501" s="3">
        <v>3660989659.4000001</v>
      </c>
      <c r="G501" s="3">
        <v>1169385593.29</v>
      </c>
      <c r="H501" s="3">
        <v>798233913.82000005</v>
      </c>
      <c r="I501" s="12">
        <f t="shared" si="7"/>
        <v>68.26096698987152</v>
      </c>
    </row>
    <row r="502" spans="1:9" ht="33.75" customHeight="1">
      <c r="A502" s="23" t="s">
        <v>42</v>
      </c>
      <c r="B502" s="23"/>
      <c r="C502" s="23"/>
      <c r="D502" s="23"/>
      <c r="E502" s="23"/>
      <c r="F502" s="3">
        <v>2284563836</v>
      </c>
      <c r="G502" s="3">
        <v>697458166</v>
      </c>
      <c r="H502" s="3">
        <v>524964637.33999997</v>
      </c>
      <c r="I502" s="12">
        <f t="shared" si="7"/>
        <v>75.26826165800459</v>
      </c>
    </row>
    <row r="503" spans="1:9">
      <c r="A503" s="24" t="s">
        <v>43</v>
      </c>
      <c r="B503" s="24"/>
      <c r="C503" s="24"/>
      <c r="D503" s="24"/>
      <c r="E503" s="24"/>
      <c r="F503" s="3">
        <v>1872362900</v>
      </c>
      <c r="G503" s="3">
        <v>570952456</v>
      </c>
      <c r="H503" s="3">
        <v>428997042.80000001</v>
      </c>
      <c r="I503" s="12">
        <f t="shared" si="7"/>
        <v>75.137086861046797</v>
      </c>
    </row>
    <row r="504" spans="1:9">
      <c r="A504" s="25" t="s">
        <v>44</v>
      </c>
      <c r="B504" s="25"/>
      <c r="C504" s="25"/>
      <c r="D504" s="25"/>
      <c r="E504" s="25"/>
      <c r="F504" s="3">
        <v>1872362900</v>
      </c>
      <c r="G504" s="3">
        <v>570952456</v>
      </c>
      <c r="H504" s="3">
        <v>428997042.80000001</v>
      </c>
      <c r="I504" s="12">
        <f t="shared" si="7"/>
        <v>75.137086861046797</v>
      </c>
    </row>
    <row r="505" spans="1:9">
      <c r="A505" s="24" t="s">
        <v>45</v>
      </c>
      <c r="B505" s="24"/>
      <c r="C505" s="24"/>
      <c r="D505" s="24"/>
      <c r="E505" s="24"/>
      <c r="F505" s="3">
        <v>412200936</v>
      </c>
      <c r="G505" s="3">
        <v>126505710</v>
      </c>
      <c r="H505" s="3">
        <v>95967594.540000007</v>
      </c>
      <c r="I505" s="12">
        <f t="shared" si="7"/>
        <v>75.860286891398033</v>
      </c>
    </row>
    <row r="506" spans="1:9">
      <c r="A506" s="23" t="s">
        <v>46</v>
      </c>
      <c r="B506" s="23"/>
      <c r="C506" s="23"/>
      <c r="D506" s="23"/>
      <c r="E506" s="23"/>
      <c r="F506" s="3">
        <v>930696064.39999998</v>
      </c>
      <c r="G506" s="3">
        <v>319703908.31</v>
      </c>
      <c r="H506" s="3">
        <v>176511990.69</v>
      </c>
      <c r="I506" s="12">
        <f t="shared" si="7"/>
        <v>55.211083162250752</v>
      </c>
    </row>
    <row r="507" spans="1:9" ht="32.25" customHeight="1">
      <c r="A507" s="24" t="s">
        <v>47</v>
      </c>
      <c r="B507" s="24"/>
      <c r="C507" s="24"/>
      <c r="D507" s="24"/>
      <c r="E507" s="24"/>
      <c r="F507" s="3">
        <v>39517515</v>
      </c>
      <c r="G507" s="3">
        <v>15986345</v>
      </c>
      <c r="H507" s="3">
        <v>2047848.76</v>
      </c>
      <c r="I507" s="12">
        <f t="shared" si="7"/>
        <v>12.809987273513739</v>
      </c>
    </row>
    <row r="508" spans="1:9" ht="31.5" customHeight="1">
      <c r="A508" s="24" t="s">
        <v>68</v>
      </c>
      <c r="B508" s="24"/>
      <c r="C508" s="24"/>
      <c r="D508" s="24"/>
      <c r="E508" s="24"/>
      <c r="F508" s="3">
        <v>594179</v>
      </c>
      <c r="G508" s="3">
        <v>426175</v>
      </c>
      <c r="H508" s="3">
        <v>32357.5</v>
      </c>
      <c r="I508" s="12">
        <f t="shared" si="7"/>
        <v>7.592538276529595</v>
      </c>
    </row>
    <row r="509" spans="1:9">
      <c r="A509" s="24" t="s">
        <v>69</v>
      </c>
      <c r="B509" s="24"/>
      <c r="C509" s="24"/>
      <c r="D509" s="24"/>
      <c r="E509" s="24"/>
      <c r="F509" s="3">
        <v>98588378</v>
      </c>
      <c r="G509" s="3">
        <v>21903704</v>
      </c>
      <c r="H509" s="3">
        <v>13251600.310000001</v>
      </c>
      <c r="I509" s="12">
        <f t="shared" si="7"/>
        <v>60.499358053779396</v>
      </c>
    </row>
    <row r="510" spans="1:9">
      <c r="A510" s="24" t="s">
        <v>48</v>
      </c>
      <c r="B510" s="24"/>
      <c r="C510" s="24"/>
      <c r="D510" s="24"/>
      <c r="E510" s="24"/>
      <c r="F510" s="3">
        <v>578678096.39999998</v>
      </c>
      <c r="G510" s="3">
        <v>174461620.31</v>
      </c>
      <c r="H510" s="3">
        <v>91851132.359999999</v>
      </c>
      <c r="I510" s="12">
        <f t="shared" si="7"/>
        <v>52.648331591091591</v>
      </c>
    </row>
    <row r="511" spans="1:9">
      <c r="A511" s="24" t="s">
        <v>49</v>
      </c>
      <c r="B511" s="24"/>
      <c r="C511" s="24"/>
      <c r="D511" s="24"/>
      <c r="E511" s="24"/>
      <c r="F511" s="3">
        <v>3266048</v>
      </c>
      <c r="G511" s="3">
        <v>1204812</v>
      </c>
      <c r="H511" s="3">
        <v>514645.7</v>
      </c>
      <c r="I511" s="12">
        <f t="shared" si="7"/>
        <v>42.715851103740668</v>
      </c>
    </row>
    <row r="512" spans="1:9" ht="27" customHeight="1">
      <c r="A512" s="24" t="s">
        <v>50</v>
      </c>
      <c r="B512" s="24"/>
      <c r="C512" s="24"/>
      <c r="D512" s="24"/>
      <c r="E512" s="24"/>
      <c r="F512" s="3">
        <v>159403590</v>
      </c>
      <c r="G512" s="3">
        <v>93984366</v>
      </c>
      <c r="H512" s="3">
        <v>62025199.740000002</v>
      </c>
      <c r="I512" s="12">
        <f t="shared" si="7"/>
        <v>65.995231313259069</v>
      </c>
    </row>
    <row r="513" spans="1:9">
      <c r="A513" s="25" t="s">
        <v>51</v>
      </c>
      <c r="B513" s="25"/>
      <c r="C513" s="25"/>
      <c r="D513" s="25"/>
      <c r="E513" s="25"/>
      <c r="F513" s="3">
        <v>75472795</v>
      </c>
      <c r="G513" s="3">
        <v>51865976</v>
      </c>
      <c r="H513" s="3">
        <v>39433617.399999999</v>
      </c>
      <c r="I513" s="12">
        <f t="shared" si="7"/>
        <v>76.029837749510392</v>
      </c>
    </row>
    <row r="514" spans="1:9" ht="31.5" customHeight="1">
      <c r="A514" s="25" t="s">
        <v>52</v>
      </c>
      <c r="B514" s="25"/>
      <c r="C514" s="25"/>
      <c r="D514" s="25"/>
      <c r="E514" s="25"/>
      <c r="F514" s="3">
        <v>7029020</v>
      </c>
      <c r="G514" s="3">
        <v>2399940</v>
      </c>
      <c r="H514" s="3">
        <v>1501071.67</v>
      </c>
      <c r="I514" s="12">
        <f t="shared" si="7"/>
        <v>62.546216572080972</v>
      </c>
    </row>
    <row r="515" spans="1:9">
      <c r="A515" s="25" t="s">
        <v>53</v>
      </c>
      <c r="B515" s="25"/>
      <c r="C515" s="25"/>
      <c r="D515" s="25"/>
      <c r="E515" s="25"/>
      <c r="F515" s="3">
        <v>57259823</v>
      </c>
      <c r="G515" s="3">
        <v>28098485</v>
      </c>
      <c r="H515" s="3">
        <v>14548116.970000001</v>
      </c>
      <c r="I515" s="12">
        <f t="shared" si="7"/>
        <v>51.775449708409546</v>
      </c>
    </row>
    <row r="516" spans="1:9">
      <c r="A516" s="25" t="s">
        <v>54</v>
      </c>
      <c r="B516" s="25"/>
      <c r="C516" s="25"/>
      <c r="D516" s="25"/>
      <c r="E516" s="25"/>
      <c r="F516" s="3">
        <v>9618078</v>
      </c>
      <c r="G516" s="3">
        <v>5690128</v>
      </c>
      <c r="H516" s="3">
        <v>3540296.23</v>
      </c>
      <c r="I516" s="12">
        <f t="shared" si="7"/>
        <v>62.218217762412372</v>
      </c>
    </row>
    <row r="517" spans="1:9" ht="29.25" customHeight="1">
      <c r="A517" s="25" t="s">
        <v>55</v>
      </c>
      <c r="B517" s="25"/>
      <c r="C517" s="25"/>
      <c r="D517" s="25"/>
      <c r="E517" s="25"/>
      <c r="F517" s="3">
        <v>6372129</v>
      </c>
      <c r="G517" s="3">
        <v>3040146</v>
      </c>
      <c r="H517" s="3">
        <v>1186268.8500000001</v>
      </c>
      <c r="I517" s="12">
        <f t="shared" si="7"/>
        <v>39.020127651764099</v>
      </c>
    </row>
    <row r="518" spans="1:9">
      <c r="A518" s="25" t="s">
        <v>70</v>
      </c>
      <c r="B518" s="25"/>
      <c r="C518" s="25"/>
      <c r="D518" s="25"/>
      <c r="E518" s="25"/>
      <c r="F518" s="3">
        <v>3651745</v>
      </c>
      <c r="G518" s="3">
        <v>2889691</v>
      </c>
      <c r="H518" s="3">
        <v>1815828.62</v>
      </c>
      <c r="I518" s="12">
        <f t="shared" ref="I518:I545" si="8">SUM(H518)/G518*100</f>
        <v>62.838158820441357</v>
      </c>
    </row>
    <row r="519" spans="1:9" ht="45.75" customHeight="1">
      <c r="A519" s="24" t="s">
        <v>56</v>
      </c>
      <c r="B519" s="24"/>
      <c r="C519" s="24"/>
      <c r="D519" s="24"/>
      <c r="E519" s="24"/>
      <c r="F519" s="3">
        <v>50648258</v>
      </c>
      <c r="G519" s="3">
        <v>11736886</v>
      </c>
      <c r="H519" s="3">
        <v>6789206.3200000003</v>
      </c>
      <c r="I519" s="12">
        <f t="shared" si="8"/>
        <v>57.845039305996501</v>
      </c>
    </row>
    <row r="520" spans="1:9" ht="55.5" customHeight="1">
      <c r="A520" s="25" t="s">
        <v>75</v>
      </c>
      <c r="B520" s="25"/>
      <c r="C520" s="25"/>
      <c r="D520" s="25"/>
      <c r="E520" s="25"/>
      <c r="F520" s="3">
        <v>4156700</v>
      </c>
      <c r="G520" s="3">
        <v>275390</v>
      </c>
      <c r="H520" s="4"/>
      <c r="I520" s="12">
        <f t="shared" si="8"/>
        <v>0</v>
      </c>
    </row>
    <row r="521" spans="1:9">
      <c r="A521" s="25" t="s">
        <v>57</v>
      </c>
      <c r="B521" s="25"/>
      <c r="C521" s="25"/>
      <c r="D521" s="25"/>
      <c r="E521" s="25"/>
      <c r="F521" s="3">
        <v>46491558</v>
      </c>
      <c r="G521" s="3">
        <v>11461496</v>
      </c>
      <c r="H521" s="3">
        <v>6789206.3200000003</v>
      </c>
      <c r="I521" s="12">
        <f t="shared" si="8"/>
        <v>59.23490546085781</v>
      </c>
    </row>
    <row r="522" spans="1:9">
      <c r="A522" s="23" t="s">
        <v>81</v>
      </c>
      <c r="B522" s="23"/>
      <c r="C522" s="23"/>
      <c r="D522" s="23"/>
      <c r="E522" s="23"/>
      <c r="F522" s="3">
        <v>4678450</v>
      </c>
      <c r="G522" s="4"/>
      <c r="H522" s="4"/>
      <c r="I522" s="12"/>
    </row>
    <row r="523" spans="1:9" ht="33.75" customHeight="1">
      <c r="A523" s="24" t="s">
        <v>82</v>
      </c>
      <c r="B523" s="24"/>
      <c r="C523" s="24"/>
      <c r="D523" s="24"/>
      <c r="E523" s="24"/>
      <c r="F523" s="3">
        <v>3124590</v>
      </c>
      <c r="G523" s="4"/>
      <c r="H523" s="4"/>
      <c r="I523" s="12"/>
    </row>
    <row r="524" spans="1:9" ht="31.5" customHeight="1">
      <c r="A524" s="24" t="s">
        <v>83</v>
      </c>
      <c r="B524" s="24"/>
      <c r="C524" s="24"/>
      <c r="D524" s="24"/>
      <c r="E524" s="24"/>
      <c r="F524" s="3">
        <v>1553860</v>
      </c>
      <c r="G524" s="4"/>
      <c r="H524" s="4"/>
      <c r="I524" s="12"/>
    </row>
    <row r="525" spans="1:9">
      <c r="A525" s="23" t="s">
        <v>58</v>
      </c>
      <c r="B525" s="23"/>
      <c r="C525" s="23"/>
      <c r="D525" s="23"/>
      <c r="E525" s="23"/>
      <c r="F525" s="3">
        <v>325645353</v>
      </c>
      <c r="G525" s="3">
        <v>116433123</v>
      </c>
      <c r="H525" s="3">
        <v>74630224.599999994</v>
      </c>
      <c r="I525" s="12">
        <f t="shared" si="8"/>
        <v>64.097073648020242</v>
      </c>
    </row>
    <row r="526" spans="1:9">
      <c r="A526" s="24" t="s">
        <v>59</v>
      </c>
      <c r="B526" s="24"/>
      <c r="C526" s="24"/>
      <c r="D526" s="24"/>
      <c r="E526" s="24"/>
      <c r="F526" s="3">
        <v>217400253</v>
      </c>
      <c r="G526" s="3">
        <v>80351523</v>
      </c>
      <c r="H526" s="3">
        <v>44562224.600000001</v>
      </c>
      <c r="I526" s="12">
        <f t="shared" si="8"/>
        <v>55.45909142257328</v>
      </c>
    </row>
    <row r="527" spans="1:9">
      <c r="A527" s="24" t="s">
        <v>84</v>
      </c>
      <c r="B527" s="24"/>
      <c r="C527" s="24"/>
      <c r="D527" s="24"/>
      <c r="E527" s="24"/>
      <c r="F527" s="3">
        <v>108245100</v>
      </c>
      <c r="G527" s="3">
        <v>36081600</v>
      </c>
      <c r="H527" s="3">
        <v>30068000</v>
      </c>
      <c r="I527" s="12">
        <f t="shared" si="8"/>
        <v>83.333333333333343</v>
      </c>
    </row>
    <row r="528" spans="1:9">
      <c r="A528" s="23" t="s">
        <v>60</v>
      </c>
      <c r="B528" s="23"/>
      <c r="C528" s="23"/>
      <c r="D528" s="23"/>
      <c r="E528" s="23"/>
      <c r="F528" s="3">
        <v>111703241</v>
      </c>
      <c r="G528" s="3">
        <v>34587812.979999997</v>
      </c>
      <c r="H528" s="3">
        <v>21535675.870000001</v>
      </c>
      <c r="I528" s="12">
        <f t="shared" si="8"/>
        <v>62.263768693478127</v>
      </c>
    </row>
    <row r="529" spans="1:9">
      <c r="A529" s="24" t="s">
        <v>71</v>
      </c>
      <c r="B529" s="24"/>
      <c r="C529" s="24"/>
      <c r="D529" s="24"/>
      <c r="E529" s="24"/>
      <c r="F529" s="3">
        <v>25275991</v>
      </c>
      <c r="G529" s="3">
        <v>9040497</v>
      </c>
      <c r="H529" s="3">
        <v>6718805.2999999998</v>
      </c>
      <c r="I529" s="12">
        <f t="shared" si="8"/>
        <v>74.31898157811456</v>
      </c>
    </row>
    <row r="530" spans="1:9">
      <c r="A530" s="24" t="s">
        <v>61</v>
      </c>
      <c r="B530" s="24"/>
      <c r="C530" s="24"/>
      <c r="D530" s="24"/>
      <c r="E530" s="24"/>
      <c r="F530" s="3">
        <v>86427250</v>
      </c>
      <c r="G530" s="3">
        <v>25547315.98</v>
      </c>
      <c r="H530" s="3">
        <v>14816870.57</v>
      </c>
      <c r="I530" s="12">
        <f t="shared" si="8"/>
        <v>57.997758283490732</v>
      </c>
    </row>
    <row r="531" spans="1:9">
      <c r="A531" s="23" t="s">
        <v>62</v>
      </c>
      <c r="B531" s="23"/>
      <c r="C531" s="23"/>
      <c r="D531" s="23"/>
      <c r="E531" s="23"/>
      <c r="F531" s="3">
        <v>3702715</v>
      </c>
      <c r="G531" s="3">
        <v>1202583</v>
      </c>
      <c r="H531" s="3">
        <v>591385.31999999995</v>
      </c>
      <c r="I531" s="12">
        <f t="shared" si="8"/>
        <v>49.176258104430211</v>
      </c>
    </row>
    <row r="532" spans="1:9">
      <c r="A532" s="22" t="s">
        <v>63</v>
      </c>
      <c r="B532" s="22"/>
      <c r="C532" s="22"/>
      <c r="D532" s="22"/>
      <c r="E532" s="22"/>
      <c r="F532" s="3">
        <v>646362374</v>
      </c>
      <c r="G532" s="3">
        <v>109802488</v>
      </c>
      <c r="H532" s="3">
        <v>5479950</v>
      </c>
      <c r="I532" s="12">
        <f t="shared" si="8"/>
        <v>4.9907339075959731</v>
      </c>
    </row>
    <row r="533" spans="1:9">
      <c r="A533" s="23" t="s">
        <v>64</v>
      </c>
      <c r="B533" s="23"/>
      <c r="C533" s="23"/>
      <c r="D533" s="23"/>
      <c r="E533" s="23"/>
      <c r="F533" s="3">
        <v>602252128</v>
      </c>
      <c r="G533" s="3">
        <v>101044947</v>
      </c>
      <c r="H533" s="4"/>
      <c r="I533" s="12">
        <f t="shared" si="8"/>
        <v>0</v>
      </c>
    </row>
    <row r="534" spans="1:9">
      <c r="A534" s="24" t="s">
        <v>65</v>
      </c>
      <c r="B534" s="24"/>
      <c r="C534" s="24"/>
      <c r="D534" s="24"/>
      <c r="E534" s="24"/>
      <c r="F534" s="3">
        <v>153004409</v>
      </c>
      <c r="G534" s="3">
        <v>19032240</v>
      </c>
      <c r="H534" s="4"/>
      <c r="I534" s="12">
        <f t="shared" si="8"/>
        <v>0</v>
      </c>
    </row>
    <row r="535" spans="1:9" ht="24.75" customHeight="1">
      <c r="A535" s="24" t="s">
        <v>76</v>
      </c>
      <c r="B535" s="24"/>
      <c r="C535" s="24"/>
      <c r="D535" s="24"/>
      <c r="E535" s="24"/>
      <c r="F535" s="3">
        <v>42132000</v>
      </c>
      <c r="G535" s="3">
        <v>9440000</v>
      </c>
      <c r="H535" s="4"/>
      <c r="I535" s="12">
        <f t="shared" si="8"/>
        <v>0</v>
      </c>
    </row>
    <row r="536" spans="1:9">
      <c r="A536" s="25" t="s">
        <v>77</v>
      </c>
      <c r="B536" s="25"/>
      <c r="C536" s="25"/>
      <c r="D536" s="25"/>
      <c r="E536" s="25"/>
      <c r="F536" s="3">
        <v>42132000</v>
      </c>
      <c r="G536" s="3">
        <v>9440000</v>
      </c>
      <c r="H536" s="4"/>
      <c r="I536" s="12">
        <f t="shared" si="8"/>
        <v>0</v>
      </c>
    </row>
    <row r="537" spans="1:9">
      <c r="A537" s="24" t="s">
        <v>72</v>
      </c>
      <c r="B537" s="24"/>
      <c r="C537" s="24"/>
      <c r="D537" s="24"/>
      <c r="E537" s="24"/>
      <c r="F537" s="3">
        <v>301482694</v>
      </c>
      <c r="G537" s="3">
        <v>41992957</v>
      </c>
      <c r="H537" s="4"/>
      <c r="I537" s="12">
        <f t="shared" si="8"/>
        <v>0</v>
      </c>
    </row>
    <row r="538" spans="1:9" ht="30" customHeight="1">
      <c r="A538" s="25" t="s">
        <v>78</v>
      </c>
      <c r="B538" s="25"/>
      <c r="C538" s="25"/>
      <c r="D538" s="25"/>
      <c r="E538" s="25"/>
      <c r="F538" s="3">
        <v>70925000</v>
      </c>
      <c r="G538" s="3">
        <v>16950000</v>
      </c>
      <c r="H538" s="4"/>
      <c r="I538" s="12">
        <f t="shared" si="8"/>
        <v>0</v>
      </c>
    </row>
    <row r="539" spans="1:9" ht="22.5" customHeight="1">
      <c r="A539" s="25" t="s">
        <v>73</v>
      </c>
      <c r="B539" s="25"/>
      <c r="C539" s="25"/>
      <c r="D539" s="25"/>
      <c r="E539" s="25"/>
      <c r="F539" s="3">
        <v>230557694</v>
      </c>
      <c r="G539" s="3">
        <v>25042957</v>
      </c>
      <c r="H539" s="4"/>
      <c r="I539" s="12">
        <f t="shared" si="8"/>
        <v>0</v>
      </c>
    </row>
    <row r="540" spans="1:9">
      <c r="A540" s="24" t="s">
        <v>79</v>
      </c>
      <c r="B540" s="24"/>
      <c r="C540" s="24"/>
      <c r="D540" s="24"/>
      <c r="E540" s="24"/>
      <c r="F540" s="3">
        <v>105633025</v>
      </c>
      <c r="G540" s="3">
        <v>30579750</v>
      </c>
      <c r="H540" s="4"/>
      <c r="I540" s="12">
        <f t="shared" si="8"/>
        <v>0</v>
      </c>
    </row>
    <row r="541" spans="1:9">
      <c r="A541" s="25" t="s">
        <v>80</v>
      </c>
      <c r="B541" s="25"/>
      <c r="C541" s="25"/>
      <c r="D541" s="25"/>
      <c r="E541" s="25"/>
      <c r="F541" s="3">
        <v>105633025</v>
      </c>
      <c r="G541" s="3">
        <v>30579750</v>
      </c>
      <c r="H541" s="4"/>
      <c r="I541" s="12">
        <f t="shared" si="8"/>
        <v>0</v>
      </c>
    </row>
    <row r="542" spans="1:9">
      <c r="A542" s="23" t="s">
        <v>66</v>
      </c>
      <c r="B542" s="23"/>
      <c r="C542" s="23"/>
      <c r="D542" s="23"/>
      <c r="E542" s="23"/>
      <c r="F542" s="3">
        <v>44110246</v>
      </c>
      <c r="G542" s="3">
        <v>8757541</v>
      </c>
      <c r="H542" s="3">
        <v>5479950</v>
      </c>
      <c r="I542" s="12">
        <f t="shared" si="8"/>
        <v>62.574071877025752</v>
      </c>
    </row>
    <row r="543" spans="1:9">
      <c r="A543" s="24" t="s">
        <v>67</v>
      </c>
      <c r="B543" s="24"/>
      <c r="C543" s="24"/>
      <c r="D543" s="24"/>
      <c r="E543" s="24"/>
      <c r="F543" s="3">
        <v>42750246</v>
      </c>
      <c r="G543" s="3">
        <v>8709041</v>
      </c>
      <c r="H543" s="3">
        <v>5479950</v>
      </c>
      <c r="I543" s="12">
        <f t="shared" si="8"/>
        <v>62.922542217908948</v>
      </c>
    </row>
    <row r="544" spans="1:9">
      <c r="A544" s="24" t="s">
        <v>74</v>
      </c>
      <c r="B544" s="24"/>
      <c r="C544" s="24"/>
      <c r="D544" s="24"/>
      <c r="E544" s="24"/>
      <c r="F544" s="3">
        <v>1360000</v>
      </c>
      <c r="G544" s="3">
        <v>48500</v>
      </c>
      <c r="H544" s="4"/>
      <c r="I544" s="12">
        <f t="shared" si="8"/>
        <v>0</v>
      </c>
    </row>
    <row r="545" spans="1:9">
      <c r="A545" s="30" t="s">
        <v>39</v>
      </c>
      <c r="B545" s="30"/>
      <c r="C545" s="30"/>
      <c r="D545" s="30"/>
      <c r="E545" s="30"/>
      <c r="F545" s="5">
        <f>4356223558.4-15200000-13671525</f>
        <v>4327352033.3999996</v>
      </c>
      <c r="G545" s="5">
        <f>1295435871.29+216000-2463790</f>
        <v>1293188081.29</v>
      </c>
      <c r="H545" s="5">
        <v>803713863.82000005</v>
      </c>
      <c r="I545" s="12">
        <f t="shared" si="8"/>
        <v>62.149804459863844</v>
      </c>
    </row>
  </sheetData>
  <mergeCells count="548">
    <mergeCell ref="A545:E545"/>
    <mergeCell ref="A539:E539"/>
    <mergeCell ref="A540:E540"/>
    <mergeCell ref="A541:E541"/>
    <mergeCell ref="A542:E542"/>
    <mergeCell ref="A543:E543"/>
    <mergeCell ref="A544:E544"/>
    <mergeCell ref="A533:E533"/>
    <mergeCell ref="A534:E534"/>
    <mergeCell ref="A535:E535"/>
    <mergeCell ref="A536:E536"/>
    <mergeCell ref="A537:E537"/>
    <mergeCell ref="A538:E538"/>
    <mergeCell ref="A527:E527"/>
    <mergeCell ref="A528:E528"/>
    <mergeCell ref="A529:E529"/>
    <mergeCell ref="A530:E530"/>
    <mergeCell ref="A531:E531"/>
    <mergeCell ref="A532:E532"/>
    <mergeCell ref="A521:E521"/>
    <mergeCell ref="A522:E522"/>
    <mergeCell ref="A523:E523"/>
    <mergeCell ref="A524:E524"/>
    <mergeCell ref="A525:E525"/>
    <mergeCell ref="A526:E526"/>
    <mergeCell ref="A515:E515"/>
    <mergeCell ref="A516:E516"/>
    <mergeCell ref="A517:E517"/>
    <mergeCell ref="A518:E518"/>
    <mergeCell ref="A519:E519"/>
    <mergeCell ref="A520:E520"/>
    <mergeCell ref="A509:E509"/>
    <mergeCell ref="A510:E510"/>
    <mergeCell ref="A511:E511"/>
    <mergeCell ref="A512:E512"/>
    <mergeCell ref="A513:E513"/>
    <mergeCell ref="A514:E514"/>
    <mergeCell ref="A503:E503"/>
    <mergeCell ref="A504:E504"/>
    <mergeCell ref="A505:E505"/>
    <mergeCell ref="A506:E506"/>
    <mergeCell ref="A507:E507"/>
    <mergeCell ref="A508:E508"/>
    <mergeCell ref="A497:E497"/>
    <mergeCell ref="A498:E498"/>
    <mergeCell ref="A499:E499"/>
    <mergeCell ref="A500:E500"/>
    <mergeCell ref="A501:E501"/>
    <mergeCell ref="A502:E502"/>
    <mergeCell ref="A491:E491"/>
    <mergeCell ref="A492:E492"/>
    <mergeCell ref="A493:E493"/>
    <mergeCell ref="A494:E494"/>
    <mergeCell ref="A495:E495"/>
    <mergeCell ref="A496:E496"/>
    <mergeCell ref="A485:E485"/>
    <mergeCell ref="A486:E486"/>
    <mergeCell ref="A487:E487"/>
    <mergeCell ref="A488:E488"/>
    <mergeCell ref="A489:E489"/>
    <mergeCell ref="A490:E490"/>
    <mergeCell ref="A479:E479"/>
    <mergeCell ref="A480:E480"/>
    <mergeCell ref="A481:E481"/>
    <mergeCell ref="A482:E482"/>
    <mergeCell ref="A483:E483"/>
    <mergeCell ref="A484:E484"/>
    <mergeCell ref="A473:E473"/>
    <mergeCell ref="A474:E474"/>
    <mergeCell ref="A475:E475"/>
    <mergeCell ref="A476:E476"/>
    <mergeCell ref="A477:E477"/>
    <mergeCell ref="A478:E478"/>
    <mergeCell ref="A467:E467"/>
    <mergeCell ref="A468:E468"/>
    <mergeCell ref="A469:E469"/>
    <mergeCell ref="A470:E470"/>
    <mergeCell ref="A471:E471"/>
    <mergeCell ref="A472:E472"/>
    <mergeCell ref="A461:E461"/>
    <mergeCell ref="A462:E462"/>
    <mergeCell ref="A463:E463"/>
    <mergeCell ref="A464:E464"/>
    <mergeCell ref="A465:E465"/>
    <mergeCell ref="A466:E466"/>
    <mergeCell ref="A455:E455"/>
    <mergeCell ref="A456:E456"/>
    <mergeCell ref="A457:E457"/>
    <mergeCell ref="A458:E458"/>
    <mergeCell ref="A459:E459"/>
    <mergeCell ref="A460:E460"/>
    <mergeCell ref="A449:E449"/>
    <mergeCell ref="A450:E450"/>
    <mergeCell ref="A451:E451"/>
    <mergeCell ref="A452:E452"/>
    <mergeCell ref="A453:E453"/>
    <mergeCell ref="A454:E454"/>
    <mergeCell ref="A443:E443"/>
    <mergeCell ref="A444:E444"/>
    <mergeCell ref="A445:E445"/>
    <mergeCell ref="A446:E446"/>
    <mergeCell ref="A447:E447"/>
    <mergeCell ref="A448:E448"/>
    <mergeCell ref="A437:E437"/>
    <mergeCell ref="A438:E438"/>
    <mergeCell ref="A439:E439"/>
    <mergeCell ref="A440:E440"/>
    <mergeCell ref="A441:E441"/>
    <mergeCell ref="A442:E442"/>
    <mergeCell ref="A431:E431"/>
    <mergeCell ref="A432:E432"/>
    <mergeCell ref="A433:E433"/>
    <mergeCell ref="A434:E434"/>
    <mergeCell ref="A435:E435"/>
    <mergeCell ref="A436:E436"/>
    <mergeCell ref="A425:E425"/>
    <mergeCell ref="A426:E426"/>
    <mergeCell ref="A427:E427"/>
    <mergeCell ref="A428:E428"/>
    <mergeCell ref="A429:E429"/>
    <mergeCell ref="A430:E430"/>
    <mergeCell ref="A419:E419"/>
    <mergeCell ref="A420:E420"/>
    <mergeCell ref="A421:E421"/>
    <mergeCell ref="A422:E422"/>
    <mergeCell ref="A423:E423"/>
    <mergeCell ref="A424:E424"/>
    <mergeCell ref="A413:E413"/>
    <mergeCell ref="A414:E414"/>
    <mergeCell ref="A415:E415"/>
    <mergeCell ref="A416:E416"/>
    <mergeCell ref="A417:E417"/>
    <mergeCell ref="A418:E418"/>
    <mergeCell ref="A407:E407"/>
    <mergeCell ref="A408:E408"/>
    <mergeCell ref="A409:E409"/>
    <mergeCell ref="A410:E410"/>
    <mergeCell ref="A411:E411"/>
    <mergeCell ref="A412:E412"/>
    <mergeCell ref="A401:E401"/>
    <mergeCell ref="A402:E402"/>
    <mergeCell ref="A403:E403"/>
    <mergeCell ref="A404:E404"/>
    <mergeCell ref="A405:E405"/>
    <mergeCell ref="A406:E406"/>
    <mergeCell ref="A395:E395"/>
    <mergeCell ref="A396:E396"/>
    <mergeCell ref="A397:E397"/>
    <mergeCell ref="A398:E398"/>
    <mergeCell ref="A399:E399"/>
    <mergeCell ref="A400:E400"/>
    <mergeCell ref="A389:E389"/>
    <mergeCell ref="A390:E390"/>
    <mergeCell ref="A391:E391"/>
    <mergeCell ref="A392:E392"/>
    <mergeCell ref="A393:E393"/>
    <mergeCell ref="A394:E394"/>
    <mergeCell ref="A383:E383"/>
    <mergeCell ref="A384:E384"/>
    <mergeCell ref="A385:E385"/>
    <mergeCell ref="A386:E386"/>
    <mergeCell ref="A387:E387"/>
    <mergeCell ref="A388:E388"/>
    <mergeCell ref="A377:E377"/>
    <mergeCell ref="A378:E378"/>
    <mergeCell ref="A379:E379"/>
    <mergeCell ref="A380:E380"/>
    <mergeCell ref="A381:E381"/>
    <mergeCell ref="A382:E382"/>
    <mergeCell ref="A371:E371"/>
    <mergeCell ref="A372:E372"/>
    <mergeCell ref="A373:E373"/>
    <mergeCell ref="A374:E374"/>
    <mergeCell ref="A375:E375"/>
    <mergeCell ref="A376:E376"/>
    <mergeCell ref="A365:E365"/>
    <mergeCell ref="A366:E366"/>
    <mergeCell ref="A367:E367"/>
    <mergeCell ref="A368:E368"/>
    <mergeCell ref="A369:E369"/>
    <mergeCell ref="A370:E370"/>
    <mergeCell ref="A359:E359"/>
    <mergeCell ref="A360:E360"/>
    <mergeCell ref="A361:E361"/>
    <mergeCell ref="A362:E362"/>
    <mergeCell ref="A363:E363"/>
    <mergeCell ref="A364:E364"/>
    <mergeCell ref="A353:E353"/>
    <mergeCell ref="A354:E354"/>
    <mergeCell ref="A355:E355"/>
    <mergeCell ref="A356:E356"/>
    <mergeCell ref="A357:E357"/>
    <mergeCell ref="A358:E358"/>
    <mergeCell ref="A347:E347"/>
    <mergeCell ref="A348:E348"/>
    <mergeCell ref="A349:E349"/>
    <mergeCell ref="A350:E350"/>
    <mergeCell ref="A351:E351"/>
    <mergeCell ref="A352:E352"/>
    <mergeCell ref="A341:E341"/>
    <mergeCell ref="A342:E342"/>
    <mergeCell ref="A343:E343"/>
    <mergeCell ref="A344:E344"/>
    <mergeCell ref="A345:E345"/>
    <mergeCell ref="A346:E346"/>
    <mergeCell ref="A335:E335"/>
    <mergeCell ref="A336:E336"/>
    <mergeCell ref="A337:E337"/>
    <mergeCell ref="A338:E338"/>
    <mergeCell ref="A339:E339"/>
    <mergeCell ref="A340:E340"/>
    <mergeCell ref="A329:E329"/>
    <mergeCell ref="A330:E330"/>
    <mergeCell ref="A331:E331"/>
    <mergeCell ref="A332:E332"/>
    <mergeCell ref="A333:E333"/>
    <mergeCell ref="A334:E334"/>
    <mergeCell ref="A323:E323"/>
    <mergeCell ref="A324:E324"/>
    <mergeCell ref="A325:E325"/>
    <mergeCell ref="A326:E326"/>
    <mergeCell ref="A327:E327"/>
    <mergeCell ref="A328:E328"/>
    <mergeCell ref="A317:E317"/>
    <mergeCell ref="A318:E318"/>
    <mergeCell ref="A319:E319"/>
    <mergeCell ref="A320:E320"/>
    <mergeCell ref="A321:E321"/>
    <mergeCell ref="A322:E322"/>
    <mergeCell ref="A311:E311"/>
    <mergeCell ref="A312:E312"/>
    <mergeCell ref="A313:E313"/>
    <mergeCell ref="A314:E314"/>
    <mergeCell ref="A315:E315"/>
    <mergeCell ref="A316:E316"/>
    <mergeCell ref="A305:E305"/>
    <mergeCell ref="A306:E306"/>
    <mergeCell ref="A307:E307"/>
    <mergeCell ref="A308:E308"/>
    <mergeCell ref="A309:E309"/>
    <mergeCell ref="A310:E310"/>
    <mergeCell ref="A299:E299"/>
    <mergeCell ref="A300:E300"/>
    <mergeCell ref="A301:E301"/>
    <mergeCell ref="A302:E302"/>
    <mergeCell ref="A303:E303"/>
    <mergeCell ref="A304:E304"/>
    <mergeCell ref="A293:E293"/>
    <mergeCell ref="A294:E294"/>
    <mergeCell ref="A295:E295"/>
    <mergeCell ref="A296:E296"/>
    <mergeCell ref="A297:E297"/>
    <mergeCell ref="A298:E298"/>
    <mergeCell ref="A287:E287"/>
    <mergeCell ref="A288:E288"/>
    <mergeCell ref="A289:E289"/>
    <mergeCell ref="A290:E290"/>
    <mergeCell ref="A291:E291"/>
    <mergeCell ref="A292:E292"/>
    <mergeCell ref="A281:E281"/>
    <mergeCell ref="A282:E282"/>
    <mergeCell ref="A283:E283"/>
    <mergeCell ref="A284:E284"/>
    <mergeCell ref="A285:E285"/>
    <mergeCell ref="A286:E286"/>
    <mergeCell ref="A275:E275"/>
    <mergeCell ref="A276:E276"/>
    <mergeCell ref="A277:E277"/>
    <mergeCell ref="A278:E278"/>
    <mergeCell ref="A279:E279"/>
    <mergeCell ref="A280:E280"/>
    <mergeCell ref="A269:E269"/>
    <mergeCell ref="A270:E270"/>
    <mergeCell ref="A271:E271"/>
    <mergeCell ref="A272:E272"/>
    <mergeCell ref="A273:E273"/>
    <mergeCell ref="A274:E274"/>
    <mergeCell ref="A263:E263"/>
    <mergeCell ref="A264:E264"/>
    <mergeCell ref="A265:E265"/>
    <mergeCell ref="A266:E266"/>
    <mergeCell ref="A267:E267"/>
    <mergeCell ref="A268:E268"/>
    <mergeCell ref="A257:E257"/>
    <mergeCell ref="A258:E258"/>
    <mergeCell ref="A259:E259"/>
    <mergeCell ref="A260:E260"/>
    <mergeCell ref="A261:E261"/>
    <mergeCell ref="A262:E262"/>
    <mergeCell ref="A251:E251"/>
    <mergeCell ref="A252:E252"/>
    <mergeCell ref="A253:E253"/>
    <mergeCell ref="A254:E254"/>
    <mergeCell ref="A255:E255"/>
    <mergeCell ref="A256:E256"/>
    <mergeCell ref="A245:E245"/>
    <mergeCell ref="A246:E246"/>
    <mergeCell ref="A247:E247"/>
    <mergeCell ref="A248:E248"/>
    <mergeCell ref="A249:E249"/>
    <mergeCell ref="A250:E250"/>
    <mergeCell ref="A239:E239"/>
    <mergeCell ref="A240:E240"/>
    <mergeCell ref="A241:E241"/>
    <mergeCell ref="A242:E242"/>
    <mergeCell ref="A243:E243"/>
    <mergeCell ref="A244:E244"/>
    <mergeCell ref="A233:E233"/>
    <mergeCell ref="A234:E234"/>
    <mergeCell ref="A235:E235"/>
    <mergeCell ref="A236:E236"/>
    <mergeCell ref="A237:E237"/>
    <mergeCell ref="A238:E238"/>
    <mergeCell ref="A227:E227"/>
    <mergeCell ref="A228:E228"/>
    <mergeCell ref="A229:E229"/>
    <mergeCell ref="A230:E230"/>
    <mergeCell ref="A231:E231"/>
    <mergeCell ref="A232:E232"/>
    <mergeCell ref="A221:E221"/>
    <mergeCell ref="A222:E222"/>
    <mergeCell ref="A223:E223"/>
    <mergeCell ref="A224:E224"/>
    <mergeCell ref="A225:E225"/>
    <mergeCell ref="A226:E226"/>
    <mergeCell ref="A215:E215"/>
    <mergeCell ref="A216:E216"/>
    <mergeCell ref="A217:E217"/>
    <mergeCell ref="A218:E218"/>
    <mergeCell ref="A219:E219"/>
    <mergeCell ref="A220:E220"/>
    <mergeCell ref="A209:E209"/>
    <mergeCell ref="A210:E210"/>
    <mergeCell ref="A211:E211"/>
    <mergeCell ref="A212:E212"/>
    <mergeCell ref="A213:E213"/>
    <mergeCell ref="A214:E214"/>
    <mergeCell ref="A203:E203"/>
    <mergeCell ref="A204:E204"/>
    <mergeCell ref="A205:E205"/>
    <mergeCell ref="A206:E206"/>
    <mergeCell ref="A207:E207"/>
    <mergeCell ref="A208:E208"/>
    <mergeCell ref="A197:E197"/>
    <mergeCell ref="A198:E198"/>
    <mergeCell ref="A199:E199"/>
    <mergeCell ref="A200:E200"/>
    <mergeCell ref="A201:E201"/>
    <mergeCell ref="A202:E202"/>
    <mergeCell ref="A191:E191"/>
    <mergeCell ref="A192:E192"/>
    <mergeCell ref="A193:E193"/>
    <mergeCell ref="A194:E194"/>
    <mergeCell ref="A195:E195"/>
    <mergeCell ref="A196:E196"/>
    <mergeCell ref="A185:E185"/>
    <mergeCell ref="A186:E186"/>
    <mergeCell ref="A187:E187"/>
    <mergeCell ref="A188:E188"/>
    <mergeCell ref="A189:E189"/>
    <mergeCell ref="A190:E190"/>
    <mergeCell ref="A179:E179"/>
    <mergeCell ref="A180:E180"/>
    <mergeCell ref="A181:E181"/>
    <mergeCell ref="A182:E182"/>
    <mergeCell ref="A183:E183"/>
    <mergeCell ref="A184:E184"/>
    <mergeCell ref="A173:E173"/>
    <mergeCell ref="A174:E174"/>
    <mergeCell ref="A175:E175"/>
    <mergeCell ref="A176:E176"/>
    <mergeCell ref="A177:E177"/>
    <mergeCell ref="A178:E178"/>
    <mergeCell ref="A167:E167"/>
    <mergeCell ref="A168:E168"/>
    <mergeCell ref="A169:E169"/>
    <mergeCell ref="A170:E170"/>
    <mergeCell ref="A171:E171"/>
    <mergeCell ref="A172:E172"/>
    <mergeCell ref="A161:E161"/>
    <mergeCell ref="A162:E162"/>
    <mergeCell ref="A163:E163"/>
    <mergeCell ref="A164:E164"/>
    <mergeCell ref="A165:E165"/>
    <mergeCell ref="A166:E166"/>
    <mergeCell ref="A155:E155"/>
    <mergeCell ref="A156:E156"/>
    <mergeCell ref="A157:E157"/>
    <mergeCell ref="A158:E158"/>
    <mergeCell ref="A159:E159"/>
    <mergeCell ref="A160:E160"/>
    <mergeCell ref="A149:E149"/>
    <mergeCell ref="A150:E150"/>
    <mergeCell ref="A151:E151"/>
    <mergeCell ref="A152:E152"/>
    <mergeCell ref="A153:E153"/>
    <mergeCell ref="A154:E154"/>
    <mergeCell ref="A143:E143"/>
    <mergeCell ref="A144:E144"/>
    <mergeCell ref="A145:E145"/>
    <mergeCell ref="A146:E146"/>
    <mergeCell ref="A147:E147"/>
    <mergeCell ref="A148:E148"/>
    <mergeCell ref="A137:E137"/>
    <mergeCell ref="A138:E138"/>
    <mergeCell ref="A139:E139"/>
    <mergeCell ref="A140:E140"/>
    <mergeCell ref="A141:E141"/>
    <mergeCell ref="A142:E142"/>
    <mergeCell ref="A131:E131"/>
    <mergeCell ref="A132:E132"/>
    <mergeCell ref="A133:E133"/>
    <mergeCell ref="A134:E134"/>
    <mergeCell ref="A135:E135"/>
    <mergeCell ref="A136:E136"/>
    <mergeCell ref="A125:E125"/>
    <mergeCell ref="A126:E126"/>
    <mergeCell ref="A127:E127"/>
    <mergeCell ref="A128:E128"/>
    <mergeCell ref="A129:E129"/>
    <mergeCell ref="A130:E130"/>
    <mergeCell ref="A119:E119"/>
    <mergeCell ref="A120:E120"/>
    <mergeCell ref="A121:E121"/>
    <mergeCell ref="A122:E122"/>
    <mergeCell ref="A123:E123"/>
    <mergeCell ref="A124:E124"/>
    <mergeCell ref="A113:E113"/>
    <mergeCell ref="A114:E114"/>
    <mergeCell ref="A115:E115"/>
    <mergeCell ref="A116:E116"/>
    <mergeCell ref="A117:E117"/>
    <mergeCell ref="A118:E118"/>
    <mergeCell ref="A107:E107"/>
    <mergeCell ref="A108:E108"/>
    <mergeCell ref="A109:E109"/>
    <mergeCell ref="A110:E110"/>
    <mergeCell ref="A111:E111"/>
    <mergeCell ref="A112:E112"/>
    <mergeCell ref="A97:E97"/>
    <mergeCell ref="A98:E98"/>
    <mergeCell ref="A99:E99"/>
    <mergeCell ref="A100:E100"/>
    <mergeCell ref="A101:E101"/>
    <mergeCell ref="A102:E102"/>
    <mergeCell ref="A103:E103"/>
    <mergeCell ref="A104:E104"/>
    <mergeCell ref="A105:E105"/>
    <mergeCell ref="A106:E106"/>
    <mergeCell ref="A95:E95"/>
    <mergeCell ref="A96:E96"/>
    <mergeCell ref="A89:E89"/>
    <mergeCell ref="A90:E90"/>
    <mergeCell ref="A91:E91"/>
    <mergeCell ref="A92:E92"/>
    <mergeCell ref="A93:E93"/>
    <mergeCell ref="A94:E94"/>
    <mergeCell ref="A83:E83"/>
    <mergeCell ref="A84:E84"/>
    <mergeCell ref="A85:E85"/>
    <mergeCell ref="A86:E86"/>
    <mergeCell ref="A87:E87"/>
    <mergeCell ref="A88:E88"/>
    <mergeCell ref="A77:E77"/>
    <mergeCell ref="A78:E78"/>
    <mergeCell ref="A79:E79"/>
    <mergeCell ref="A80:E80"/>
    <mergeCell ref="A81:E81"/>
    <mergeCell ref="A82:E82"/>
    <mergeCell ref="A71:E71"/>
    <mergeCell ref="A72:E72"/>
    <mergeCell ref="A73:E73"/>
    <mergeCell ref="A74:E74"/>
    <mergeCell ref="A75:E75"/>
    <mergeCell ref="A76:E76"/>
    <mergeCell ref="A65:E65"/>
    <mergeCell ref="A66:E66"/>
    <mergeCell ref="A67:E67"/>
    <mergeCell ref="A68:E68"/>
    <mergeCell ref="A69:E69"/>
    <mergeCell ref="A70:E70"/>
    <mergeCell ref="A59:E59"/>
    <mergeCell ref="A60:E60"/>
    <mergeCell ref="A61:E61"/>
    <mergeCell ref="A62:E62"/>
    <mergeCell ref="A63:E63"/>
    <mergeCell ref="A64:E64"/>
    <mergeCell ref="A53:E53"/>
    <mergeCell ref="A54:E54"/>
    <mergeCell ref="A55:E55"/>
    <mergeCell ref="A56:E56"/>
    <mergeCell ref="A57:E57"/>
    <mergeCell ref="A58:E58"/>
    <mergeCell ref="A47:E47"/>
    <mergeCell ref="A48:E48"/>
    <mergeCell ref="A49:E49"/>
    <mergeCell ref="A50:E50"/>
    <mergeCell ref="A51:E51"/>
    <mergeCell ref="A52:E52"/>
    <mergeCell ref="A41:E41"/>
    <mergeCell ref="A42:E42"/>
    <mergeCell ref="A43:E43"/>
    <mergeCell ref="A44:E44"/>
    <mergeCell ref="A45:E45"/>
    <mergeCell ref="A46:E46"/>
    <mergeCell ref="A35:E35"/>
    <mergeCell ref="A36:E36"/>
    <mergeCell ref="A37:E37"/>
    <mergeCell ref="A38:E38"/>
    <mergeCell ref="A39:E39"/>
    <mergeCell ref="A40:E40"/>
    <mergeCell ref="A29:E29"/>
    <mergeCell ref="A30:E30"/>
    <mergeCell ref="A31:E31"/>
    <mergeCell ref="A32:E32"/>
    <mergeCell ref="A33:E33"/>
    <mergeCell ref="A34:E34"/>
    <mergeCell ref="A23:E23"/>
    <mergeCell ref="A24:E24"/>
    <mergeCell ref="A25:E25"/>
    <mergeCell ref="A26:E26"/>
    <mergeCell ref="A27:E27"/>
    <mergeCell ref="A28:E28"/>
    <mergeCell ref="A17:E17"/>
    <mergeCell ref="A18:E18"/>
    <mergeCell ref="A19:E19"/>
    <mergeCell ref="A20:E20"/>
    <mergeCell ref="A21:E21"/>
    <mergeCell ref="A22:E22"/>
    <mergeCell ref="A11:E11"/>
    <mergeCell ref="A12:E12"/>
    <mergeCell ref="A13:E13"/>
    <mergeCell ref="A14:E14"/>
    <mergeCell ref="A15:E15"/>
    <mergeCell ref="A16:E16"/>
    <mergeCell ref="A5:E5"/>
    <mergeCell ref="A6:E6"/>
    <mergeCell ref="A7:E7"/>
    <mergeCell ref="A8:E8"/>
    <mergeCell ref="A9:E9"/>
    <mergeCell ref="A10:E10"/>
    <mergeCell ref="A1:I1"/>
    <mergeCell ref="A3:E3"/>
    <mergeCell ref="F3:F4"/>
    <mergeCell ref="G3:G4"/>
    <mergeCell ref="H3:H4"/>
    <mergeCell ref="I3:I4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галузь</vt:lpstr>
      <vt:lpstr>статті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User_452d</cp:lastModifiedBy>
  <dcterms:created xsi:type="dcterms:W3CDTF">2021-04-12T08:30:34Z</dcterms:created>
  <dcterms:modified xsi:type="dcterms:W3CDTF">2021-04-12T13:43:26Z</dcterms:modified>
</cp:coreProperties>
</file>