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кекв" sheetId="1" r:id="rId1"/>
    <sheet name="галузь" sheetId="2" r:id="rId2"/>
  </sheets>
  <calcPr calcId="124519" refMode="R1C1"/>
</workbook>
</file>

<file path=xl/calcChain.xml><?xml version="1.0" encoding="utf-8"?>
<calcChain xmlns="http://schemas.openxmlformats.org/spreadsheetml/2006/main">
  <c r="H113" i="2"/>
  <c r="G113"/>
  <c r="F113"/>
  <c r="I112"/>
  <c r="H111"/>
  <c r="I111" s="1"/>
  <c r="G111"/>
  <c r="F111"/>
  <c r="I110"/>
  <c r="I109"/>
  <c r="I108"/>
  <c r="I107"/>
  <c r="I106"/>
  <c r="I105"/>
  <c r="I104"/>
  <c r="I103"/>
  <c r="H102"/>
  <c r="G102"/>
  <c r="I102" s="1"/>
  <c r="F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G67"/>
  <c r="I67" s="1"/>
  <c r="F67"/>
  <c r="I66"/>
  <c r="G65"/>
  <c r="I65" s="1"/>
  <c r="F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H11"/>
  <c r="G11"/>
  <c r="I11" s="1"/>
  <c r="F11"/>
  <c r="I10"/>
  <c r="I9"/>
  <c r="I8"/>
  <c r="I7"/>
  <c r="I6"/>
  <c r="H5"/>
  <c r="G5"/>
  <c r="I5" s="1"/>
  <c r="F5"/>
  <c r="H564" i="1"/>
  <c r="I564" s="1"/>
  <c r="G564"/>
  <c r="F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H515"/>
  <c r="I515" s="1"/>
  <c r="G515"/>
  <c r="F515"/>
  <c r="I514"/>
  <c r="I513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7"/>
  <c r="I406"/>
  <c r="I405"/>
  <c r="I404"/>
  <c r="I403"/>
  <c r="I402"/>
  <c r="I401"/>
  <c r="I400"/>
  <c r="I399"/>
  <c r="I398"/>
  <c r="I397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G367"/>
  <c r="I367" s="1"/>
  <c r="F367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H7"/>
  <c r="G7"/>
  <c r="I7" s="1"/>
  <c r="F7"/>
  <c r="I113" i="2" l="1"/>
</calcChain>
</file>

<file path=xl/sharedStrings.xml><?xml version="1.0" encoding="utf-8"?>
<sst xmlns="http://schemas.openxmlformats.org/spreadsheetml/2006/main" count="683" uniqueCount="89">
  <si>
    <t>Щотижнева інформація про використання коштів  бюджету  Миколаївської міської територіальної громади у 2021 році (за винятком надання та поверення кредитів та без видатків, що здійснюються за рахунок власних надходжень бюджетних установ ) станом на 13.09.2021</t>
  </si>
  <si>
    <t>грн</t>
  </si>
  <si>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</si>
  <si>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</si>
  <si>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</si>
  <si>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</si>
  <si>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</si>
  <si>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КЕКВ код</t>
  </si>
  <si>
    <t>02 Виконавчий комітет Миколаївської міської ради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</si>
  <si>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</si>
  <si>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</si>
  <si>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</si>
  <si>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</si>
  <si>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</si>
  <si>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</si>
  <si>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</si>
  <si>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</si>
  <si>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</si>
  <si>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</si>
  <si>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</si>
  <si>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</si>
  <si>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</si>
  <si>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</si>
  <si>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</si>
  <si>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</si>
  <si>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</si>
  <si>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</si>
  <si>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</si>
  <si>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</si>
  <si>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</si>
  <si>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</si>
  <si>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</si>
  <si>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</si>
  <si>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</si>
  <si>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</si>
  <si>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</si>
  <si>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</si>
  <si>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</si>
  <si>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</si>
  <si>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06 Управління освіти  Миколаївської міської ради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</si>
  <si>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</si>
  <si>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</si>
  <si>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</si>
  <si>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</si>
  <si>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</si>
  <si>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</si>
  <si>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07 Управління охорони здоров'я Миколаївської міської ради</t>
  </si>
  <si>
    <t>08 Департамент праці та соціального захисту населення Миколаївської міської ради</t>
  </si>
  <si>
    <t>3240 Капітальні трансферти населенню</t>
  </si>
  <si>
    <t>10 Управління з питань культури та охорони культурної спадщини Миколаївської міської ради</t>
  </si>
  <si>
    <t>2281 Дослідження і розробки, окремі заходи розвитку по реалізації державних (регіональних) програм</t>
  </si>
  <si>
    <t>11 Управління у справах фізичної культури і спорту Миколаївської міської ради</t>
  </si>
  <si>
    <t>3140 Реконструкція та реставрація</t>
  </si>
  <si>
    <t>3142 Реконструкція та реставрація інших об'єктів</t>
  </si>
  <si>
    <t>12 Департамент житлово-комунального господарства Миколаївської міської ради</t>
  </si>
  <si>
    <t>3122 Капітальне будівництво (придбання) інших об'єктів</t>
  </si>
  <si>
    <t>3131 Капітальний ремонт житлового фонду (приміщень)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</si>
  <si>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</si>
  <si>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</si>
  <si>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3143 Реставрація пам'яток культури, історії та архітектури</t>
  </si>
  <si>
    <t>16 Департамент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</si>
  <si>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</si>
  <si>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</si>
  <si>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</si>
  <si>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</si>
  <si>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</si>
  <si>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</si>
  <si>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</si>
  <si>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</si>
  <si>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</si>
  <si>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2620 Поточні трансферти органам державного управління інших рівнів</t>
  </si>
  <si>
    <t>9000 Нерозподілені видатки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</si>
  <si>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</si>
  <si>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</si>
  <si>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</si>
  <si>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</si>
  <si>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</si>
  <si>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</si>
  <si>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КБП (0 рівень)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</si>
  <si>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</si>
  <si>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</si>
  <si>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</si>
  <si>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</si>
  <si>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</si>
  <si>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</si>
  <si>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</si>
  <si>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1000      Освіта</t>
  </si>
  <si>
    <t>2000      Охорона здоров’я</t>
  </si>
  <si>
    <t>5000      Фiзична культура i спорт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</si>
</sst>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0" fontId="2" fillId="0" borderId="0" xfId="0" applyNumberFormat="1" applyFont="1" applyFill="1" applyAlignment="1">
      <alignment horizontal="left" vertical="top"/>
    </xf>
    <xf numFmtId="0" fontId="0" fillId="0" borderId="0" xfId="0" applyFill="1" applyAlignment="1">
      <alignment horizontal="right"/>
    </xf>
    <xf numFmtId="4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8"/>
    </xf>
    <xf numFmtId="0" fontId="1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4"/>
  <sheetViews>
    <sheetView tabSelected="1" workbookViewId="0">
      <selection activeCell="A2" sqref="A2:I2"/>
    </sheetView>
  </sheetViews>
  <sheetFormatPr defaultRowHeight="15"/>
  <cols>
    <col min="1" max="1" width="11" style="1" customWidth="1"/>
    <col min="2" max="3" width="10.7109375" style="1" customWidth="1"/>
    <col min="4" max="4" width="13" style="1" customWidth="1"/>
    <col min="5" max="5" width="12.28515625" style="1" customWidth="1"/>
    <col min="6" max="6" width="18.7109375" style="1" customWidth="1"/>
    <col min="7" max="7" width="16" style="1" customWidth="1"/>
    <col min="8" max="8" width="16.28515625" style="1" customWidth="1"/>
    <col min="9" max="9" width="15" style="1" customWidth="1"/>
    <col min="10" max="16384" width="9.140625" style="2"/>
  </cols>
  <sheetData>
    <row r="1" spans="1:9" s="1" customFormat="1"/>
    <row r="2" spans="1:9" ht="47.25" customHeight="1">
      <c r="A2" s="16" t="s">
        <v>0</v>
      </c>
      <c r="B2" s="16"/>
      <c r="C2" s="16"/>
      <c r="D2" s="16"/>
      <c r="E2" s="16"/>
      <c r="F2" s="16"/>
      <c r="G2" s="16"/>
      <c r="H2" s="16"/>
      <c r="I2" s="16"/>
    </row>
    <row r="3" spans="1:9">
      <c r="A3" s="2"/>
      <c r="B3" s="2"/>
      <c r="C3" s="3"/>
      <c r="D3" s="2"/>
      <c r="E3" s="2"/>
      <c r="F3" s="2"/>
      <c r="G3" s="2"/>
      <c r="H3" s="2"/>
      <c r="I3" s="2"/>
    </row>
    <row r="4" spans="1:9" s="1" customFormat="1">
      <c r="I4" s="4" t="s">
        <v>1</v>
      </c>
    </row>
    <row r="5" spans="1:9">
      <c r="A5" s="17" t="s">
        <v>2</v>
      </c>
      <c r="B5" s="17"/>
      <c r="C5" s="17"/>
      <c r="D5" s="17"/>
      <c r="E5" s="17"/>
      <c r="F5" s="18" t="s">
        <v>3</v>
      </c>
      <c r="G5" s="18" t="s">
        <v>4</v>
      </c>
      <c r="H5" s="18" t="s">
        <v>5</v>
      </c>
      <c r="I5" s="18" t="s">
        <v>6</v>
      </c>
    </row>
    <row r="6" spans="1:9" ht="51" customHeight="1">
      <c r="A6" s="17" t="s">
        <v>7</v>
      </c>
      <c r="B6" s="17"/>
      <c r="C6" s="17"/>
      <c r="D6" s="17"/>
      <c r="E6" s="17"/>
      <c r="F6" s="19"/>
      <c r="G6" s="19"/>
      <c r="H6" s="19"/>
      <c r="I6" s="19"/>
    </row>
    <row r="7" spans="1:9" ht="33.75" customHeight="1">
      <c r="A7" s="12" t="s">
        <v>8</v>
      </c>
      <c r="B7" s="12"/>
      <c r="C7" s="12"/>
      <c r="D7" s="12"/>
      <c r="E7" s="12"/>
      <c r="F7" s="5">
        <f>533231562-20872436</f>
        <v>512359126</v>
      </c>
      <c r="G7" s="5">
        <f>305097889-17872436</f>
        <v>287225453</v>
      </c>
      <c r="H7" s="5">
        <f>239940395.81-15197527</f>
        <v>224742868.81</v>
      </c>
      <c r="I7" s="6">
        <f>SUM(H7)/G7*100</f>
        <v>78.246153487657651</v>
      </c>
    </row>
    <row r="8" spans="1:9" ht="24.95" customHeight="1">
      <c r="A8" s="10" t="s">
        <v>9</v>
      </c>
      <c r="B8" s="10"/>
      <c r="C8" s="10"/>
      <c r="D8" s="10"/>
      <c r="E8" s="10"/>
      <c r="F8" s="5">
        <v>320144916</v>
      </c>
      <c r="G8" s="5">
        <v>231894629</v>
      </c>
      <c r="H8" s="5">
        <v>193321325.88</v>
      </c>
      <c r="I8" s="6">
        <f t="shared" ref="I8:I71" si="0">SUM(H8)/G8*100</f>
        <v>83.366021332042152</v>
      </c>
    </row>
    <row r="9" spans="1:9" ht="35.25" customHeight="1">
      <c r="A9" s="11" t="s">
        <v>10</v>
      </c>
      <c r="B9" s="11"/>
      <c r="C9" s="11"/>
      <c r="D9" s="11"/>
      <c r="E9" s="11"/>
      <c r="F9" s="5">
        <v>69257949</v>
      </c>
      <c r="G9" s="5">
        <v>51429793</v>
      </c>
      <c r="H9" s="5">
        <v>45567121.609999999</v>
      </c>
      <c r="I9" s="6">
        <f t="shared" si="0"/>
        <v>88.600631952767145</v>
      </c>
    </row>
    <row r="10" spans="1:9" ht="24.95" customHeight="1">
      <c r="A10" s="14" t="s">
        <v>11</v>
      </c>
      <c r="B10" s="14"/>
      <c r="C10" s="14"/>
      <c r="D10" s="14"/>
      <c r="E10" s="14"/>
      <c r="F10" s="5">
        <v>56627579</v>
      </c>
      <c r="G10" s="5">
        <v>42031849</v>
      </c>
      <c r="H10" s="5">
        <v>37250020.149999999</v>
      </c>
      <c r="I10" s="6">
        <f t="shared" si="0"/>
        <v>88.623320258882728</v>
      </c>
    </row>
    <row r="11" spans="1:9" ht="24.95" customHeight="1">
      <c r="A11" s="15" t="s">
        <v>12</v>
      </c>
      <c r="B11" s="15"/>
      <c r="C11" s="15"/>
      <c r="D11" s="15"/>
      <c r="E11" s="15"/>
      <c r="F11" s="5">
        <v>56627579</v>
      </c>
      <c r="G11" s="5">
        <v>42031849</v>
      </c>
      <c r="H11" s="5">
        <v>37250020.149999999</v>
      </c>
      <c r="I11" s="6">
        <f t="shared" si="0"/>
        <v>88.623320258882728</v>
      </c>
    </row>
    <row r="12" spans="1:9" ht="24.95" customHeight="1">
      <c r="A12" s="14" t="s">
        <v>13</v>
      </c>
      <c r="B12" s="14"/>
      <c r="C12" s="14"/>
      <c r="D12" s="14"/>
      <c r="E12" s="14"/>
      <c r="F12" s="5">
        <v>12630370</v>
      </c>
      <c r="G12" s="5">
        <v>9397944</v>
      </c>
      <c r="H12" s="5">
        <v>8317101.46</v>
      </c>
      <c r="I12" s="6">
        <f t="shared" si="0"/>
        <v>88.499159603419642</v>
      </c>
    </row>
    <row r="13" spans="1:9" ht="24.95" customHeight="1">
      <c r="A13" s="11" t="s">
        <v>14</v>
      </c>
      <c r="B13" s="11"/>
      <c r="C13" s="11"/>
      <c r="D13" s="11"/>
      <c r="E13" s="11"/>
      <c r="F13" s="5">
        <v>243726417</v>
      </c>
      <c r="G13" s="5">
        <v>174931731</v>
      </c>
      <c r="H13" s="5">
        <v>144176010.47</v>
      </c>
      <c r="I13" s="6">
        <f t="shared" si="0"/>
        <v>82.418443838528063</v>
      </c>
    </row>
    <row r="14" spans="1:9" ht="30.75" customHeight="1">
      <c r="A14" s="14" t="s">
        <v>15</v>
      </c>
      <c r="B14" s="14"/>
      <c r="C14" s="14"/>
      <c r="D14" s="14"/>
      <c r="E14" s="14"/>
      <c r="F14" s="5">
        <v>4842534</v>
      </c>
      <c r="G14" s="5">
        <v>3379536</v>
      </c>
      <c r="H14" s="5">
        <v>2205953.19</v>
      </c>
      <c r="I14" s="6">
        <f t="shared" si="0"/>
        <v>65.273847948357414</v>
      </c>
    </row>
    <row r="15" spans="1:9" ht="24.95" customHeight="1">
      <c r="A15" s="14" t="s">
        <v>16</v>
      </c>
      <c r="B15" s="14"/>
      <c r="C15" s="14"/>
      <c r="D15" s="14"/>
      <c r="E15" s="14"/>
      <c r="F15" s="5">
        <v>221319349</v>
      </c>
      <c r="G15" s="5">
        <v>154957511</v>
      </c>
      <c r="H15" s="5">
        <v>127609917.09999999</v>
      </c>
      <c r="I15" s="6">
        <f t="shared" si="0"/>
        <v>82.351553194475343</v>
      </c>
    </row>
    <row r="16" spans="1:9" ht="24.95" customHeight="1">
      <c r="A16" s="14" t="s">
        <v>17</v>
      </c>
      <c r="B16" s="14"/>
      <c r="C16" s="14"/>
      <c r="D16" s="14"/>
      <c r="E16" s="14"/>
      <c r="F16" s="5">
        <v>126303</v>
      </c>
      <c r="G16" s="5">
        <v>88307</v>
      </c>
      <c r="H16" s="5">
        <v>65957.509999999995</v>
      </c>
      <c r="I16" s="6">
        <f t="shared" si="0"/>
        <v>74.691145662291774</v>
      </c>
    </row>
    <row r="17" spans="1:9" ht="38.25" customHeight="1">
      <c r="A17" s="14" t="s">
        <v>18</v>
      </c>
      <c r="B17" s="14"/>
      <c r="C17" s="14"/>
      <c r="D17" s="14"/>
      <c r="E17" s="14"/>
      <c r="F17" s="5">
        <v>2652951</v>
      </c>
      <c r="G17" s="5">
        <v>1835097</v>
      </c>
      <c r="H17" s="5">
        <v>1557005.47</v>
      </c>
      <c r="I17" s="6">
        <f t="shared" si="0"/>
        <v>84.845949287694324</v>
      </c>
    </row>
    <row r="18" spans="1:9" ht="24.95" customHeight="1">
      <c r="A18" s="15" t="s">
        <v>19</v>
      </c>
      <c r="B18" s="15"/>
      <c r="C18" s="15"/>
      <c r="D18" s="15"/>
      <c r="E18" s="15"/>
      <c r="F18" s="5">
        <v>172963</v>
      </c>
      <c r="G18" s="5">
        <v>112235</v>
      </c>
      <c r="H18" s="5">
        <v>112178.43</v>
      </c>
      <c r="I18" s="6">
        <f t="shared" si="0"/>
        <v>99.949596828083926</v>
      </c>
    </row>
    <row r="19" spans="1:9" ht="30" customHeight="1">
      <c r="A19" s="15" t="s">
        <v>20</v>
      </c>
      <c r="B19" s="15"/>
      <c r="C19" s="15"/>
      <c r="D19" s="15"/>
      <c r="E19" s="15"/>
      <c r="F19" s="5">
        <v>249116</v>
      </c>
      <c r="G19" s="5">
        <v>188854</v>
      </c>
      <c r="H19" s="5">
        <v>170691.93</v>
      </c>
      <c r="I19" s="6">
        <f t="shared" si="0"/>
        <v>90.383010155993517</v>
      </c>
    </row>
    <row r="20" spans="1:9" ht="24.95" customHeight="1">
      <c r="A20" s="15" t="s">
        <v>21</v>
      </c>
      <c r="B20" s="15"/>
      <c r="C20" s="15"/>
      <c r="D20" s="15"/>
      <c r="E20" s="15"/>
      <c r="F20" s="5">
        <v>1127192</v>
      </c>
      <c r="G20" s="5">
        <v>861248</v>
      </c>
      <c r="H20" s="5">
        <v>735319.34</v>
      </c>
      <c r="I20" s="6">
        <f t="shared" si="0"/>
        <v>85.378350951177822</v>
      </c>
    </row>
    <row r="21" spans="1:9" ht="24.95" customHeight="1">
      <c r="A21" s="15" t="s">
        <v>22</v>
      </c>
      <c r="B21" s="15"/>
      <c r="C21" s="15"/>
      <c r="D21" s="15"/>
      <c r="E21" s="15"/>
      <c r="F21" s="5">
        <v>1067800</v>
      </c>
      <c r="G21" s="5">
        <v>639520</v>
      </c>
      <c r="H21" s="5">
        <v>517693.97</v>
      </c>
      <c r="I21" s="6">
        <f t="shared" si="0"/>
        <v>80.950395609206907</v>
      </c>
    </row>
    <row r="22" spans="1:9" ht="33.75" customHeight="1">
      <c r="A22" s="15" t="s">
        <v>23</v>
      </c>
      <c r="B22" s="15"/>
      <c r="C22" s="15"/>
      <c r="D22" s="15"/>
      <c r="E22" s="15"/>
      <c r="F22" s="5">
        <v>35880</v>
      </c>
      <c r="G22" s="5">
        <v>33240</v>
      </c>
      <c r="H22" s="5">
        <v>21121.8</v>
      </c>
      <c r="I22" s="6">
        <f t="shared" si="0"/>
        <v>63.54332129963899</v>
      </c>
    </row>
    <row r="23" spans="1:9" ht="45.75" customHeight="1">
      <c r="A23" s="14" t="s">
        <v>24</v>
      </c>
      <c r="B23" s="14"/>
      <c r="C23" s="14"/>
      <c r="D23" s="14"/>
      <c r="E23" s="14"/>
      <c r="F23" s="5">
        <v>14785280</v>
      </c>
      <c r="G23" s="5">
        <v>14671280</v>
      </c>
      <c r="H23" s="5">
        <v>12737177.199999999</v>
      </c>
      <c r="I23" s="6">
        <f t="shared" si="0"/>
        <v>86.817082081454373</v>
      </c>
    </row>
    <row r="24" spans="1:9" ht="48.75" customHeight="1">
      <c r="A24" s="15" t="s">
        <v>25</v>
      </c>
      <c r="B24" s="15"/>
      <c r="C24" s="15"/>
      <c r="D24" s="15"/>
      <c r="E24" s="15"/>
      <c r="F24" s="5">
        <v>14785280</v>
      </c>
      <c r="G24" s="5">
        <v>14671280</v>
      </c>
      <c r="H24" s="5">
        <v>12737177.199999999</v>
      </c>
      <c r="I24" s="6">
        <f t="shared" si="0"/>
        <v>86.817082081454373</v>
      </c>
    </row>
    <row r="25" spans="1:9" ht="24.95" customHeight="1">
      <c r="A25" s="11" t="s">
        <v>26</v>
      </c>
      <c r="B25" s="11"/>
      <c r="C25" s="11"/>
      <c r="D25" s="11"/>
      <c r="E25" s="11"/>
      <c r="F25" s="5">
        <v>4221750</v>
      </c>
      <c r="G25" s="5">
        <v>3375325</v>
      </c>
      <c r="H25" s="5">
        <v>1550497.61</v>
      </c>
      <c r="I25" s="6">
        <f t="shared" si="0"/>
        <v>45.936246435528432</v>
      </c>
    </row>
    <row r="26" spans="1:9" ht="37.5" customHeight="1">
      <c r="A26" s="14" t="s">
        <v>27</v>
      </c>
      <c r="B26" s="14"/>
      <c r="C26" s="14"/>
      <c r="D26" s="14"/>
      <c r="E26" s="14"/>
      <c r="F26" s="5">
        <v>4221750</v>
      </c>
      <c r="G26" s="5">
        <v>3375325</v>
      </c>
      <c r="H26" s="5">
        <v>1550497.61</v>
      </c>
      <c r="I26" s="6">
        <f t="shared" si="0"/>
        <v>45.936246435528432</v>
      </c>
    </row>
    <row r="27" spans="1:9" ht="24.95" customHeight="1">
      <c r="A27" s="11" t="s">
        <v>28</v>
      </c>
      <c r="B27" s="11"/>
      <c r="C27" s="11"/>
      <c r="D27" s="11"/>
      <c r="E27" s="11"/>
      <c r="F27" s="5">
        <v>339000</v>
      </c>
      <c r="G27" s="5">
        <v>15000</v>
      </c>
      <c r="H27" s="7"/>
      <c r="I27" s="6">
        <f t="shared" si="0"/>
        <v>0</v>
      </c>
    </row>
    <row r="28" spans="1:9" ht="24.95" customHeight="1">
      <c r="A28" s="14" t="s">
        <v>29</v>
      </c>
      <c r="B28" s="14"/>
      <c r="C28" s="14"/>
      <c r="D28" s="14"/>
      <c r="E28" s="14"/>
      <c r="F28" s="5">
        <v>339000</v>
      </c>
      <c r="G28" s="5">
        <v>15000</v>
      </c>
      <c r="H28" s="7"/>
      <c r="I28" s="6">
        <f t="shared" si="0"/>
        <v>0</v>
      </c>
    </row>
    <row r="29" spans="1:9" ht="24.95" customHeight="1">
      <c r="A29" s="11" t="s">
        <v>30</v>
      </c>
      <c r="B29" s="11"/>
      <c r="C29" s="11"/>
      <c r="D29" s="11"/>
      <c r="E29" s="11"/>
      <c r="F29" s="5">
        <v>2599800</v>
      </c>
      <c r="G29" s="5">
        <v>2142780</v>
      </c>
      <c r="H29" s="5">
        <v>2027696.19</v>
      </c>
      <c r="I29" s="6">
        <f t="shared" si="0"/>
        <v>94.629228852238683</v>
      </c>
    </row>
    <row r="30" spans="1:9" ht="24.95" customHeight="1">
      <c r="A30" s="10" t="s">
        <v>31</v>
      </c>
      <c r="B30" s="10"/>
      <c r="C30" s="10"/>
      <c r="D30" s="10"/>
      <c r="E30" s="10"/>
      <c r="F30" s="5">
        <v>192214210</v>
      </c>
      <c r="G30" s="5">
        <v>55330824</v>
      </c>
      <c r="H30" s="5">
        <v>31421542.93</v>
      </c>
      <c r="I30" s="6">
        <f t="shared" si="0"/>
        <v>56.78849628192777</v>
      </c>
    </row>
    <row r="31" spans="1:9" ht="24.95" customHeight="1">
      <c r="A31" s="11" t="s">
        <v>32</v>
      </c>
      <c r="B31" s="11"/>
      <c r="C31" s="11"/>
      <c r="D31" s="11"/>
      <c r="E31" s="11"/>
      <c r="F31" s="5">
        <v>156264210</v>
      </c>
      <c r="G31" s="5">
        <v>24230824</v>
      </c>
      <c r="H31" s="5">
        <v>971542.93</v>
      </c>
      <c r="I31" s="6">
        <f t="shared" si="0"/>
        <v>4.0095331879757783</v>
      </c>
    </row>
    <row r="32" spans="1:9" ht="34.5" customHeight="1">
      <c r="A32" s="14" t="s">
        <v>33</v>
      </c>
      <c r="B32" s="14"/>
      <c r="C32" s="14"/>
      <c r="D32" s="14"/>
      <c r="E32" s="14"/>
      <c r="F32" s="5">
        <v>154155410</v>
      </c>
      <c r="G32" s="5">
        <v>23230824</v>
      </c>
      <c r="H32" s="5">
        <v>971542.93</v>
      </c>
      <c r="I32" s="6">
        <f t="shared" si="0"/>
        <v>4.1821285805445392</v>
      </c>
    </row>
    <row r="33" spans="1:9" ht="24.95" customHeight="1">
      <c r="A33" s="14" t="s">
        <v>34</v>
      </c>
      <c r="B33" s="14"/>
      <c r="C33" s="14"/>
      <c r="D33" s="14"/>
      <c r="E33" s="14"/>
      <c r="F33" s="5">
        <v>2108800</v>
      </c>
      <c r="G33" s="5">
        <v>1000000</v>
      </c>
      <c r="H33" s="7"/>
      <c r="I33" s="6">
        <f t="shared" si="0"/>
        <v>0</v>
      </c>
    </row>
    <row r="34" spans="1:9" ht="40.5" customHeight="1">
      <c r="A34" s="15" t="s">
        <v>35</v>
      </c>
      <c r="B34" s="15"/>
      <c r="C34" s="15"/>
      <c r="D34" s="15"/>
      <c r="E34" s="15"/>
      <c r="F34" s="5">
        <v>2108800</v>
      </c>
      <c r="G34" s="5">
        <v>1000000</v>
      </c>
      <c r="H34" s="7"/>
      <c r="I34" s="6">
        <f t="shared" si="0"/>
        <v>0</v>
      </c>
    </row>
    <row r="35" spans="1:9" ht="24.95" customHeight="1">
      <c r="A35" s="11" t="s">
        <v>36</v>
      </c>
      <c r="B35" s="11"/>
      <c r="C35" s="11"/>
      <c r="D35" s="11"/>
      <c r="E35" s="11"/>
      <c r="F35" s="5">
        <v>35950000</v>
      </c>
      <c r="G35" s="5">
        <v>31100000</v>
      </c>
      <c r="H35" s="5">
        <v>30450000</v>
      </c>
      <c r="I35" s="6">
        <f t="shared" si="0"/>
        <v>97.909967845659168</v>
      </c>
    </row>
    <row r="36" spans="1:9" ht="38.25" customHeight="1">
      <c r="A36" s="14" t="s">
        <v>37</v>
      </c>
      <c r="B36" s="14"/>
      <c r="C36" s="14"/>
      <c r="D36" s="14"/>
      <c r="E36" s="14"/>
      <c r="F36" s="5">
        <v>25600000</v>
      </c>
      <c r="G36" s="5">
        <v>25450000</v>
      </c>
      <c r="H36" s="5">
        <v>25100000</v>
      </c>
      <c r="I36" s="6">
        <f t="shared" si="0"/>
        <v>98.624754420432211</v>
      </c>
    </row>
    <row r="37" spans="1:9" ht="39" customHeight="1">
      <c r="A37" s="14" t="s">
        <v>38</v>
      </c>
      <c r="B37" s="14"/>
      <c r="C37" s="14"/>
      <c r="D37" s="14"/>
      <c r="E37" s="14"/>
      <c r="F37" s="5">
        <v>10350000</v>
      </c>
      <c r="G37" s="5">
        <v>5650000</v>
      </c>
      <c r="H37" s="5">
        <v>5350000</v>
      </c>
      <c r="I37" s="6">
        <f t="shared" si="0"/>
        <v>94.690265486725664</v>
      </c>
    </row>
    <row r="38" spans="1:9" ht="24.95" customHeight="1">
      <c r="A38" s="12" t="s">
        <v>39</v>
      </c>
      <c r="B38" s="12"/>
      <c r="C38" s="12"/>
      <c r="D38" s="12"/>
      <c r="E38" s="12"/>
      <c r="F38" s="5">
        <v>1976531360.3599999</v>
      </c>
      <c r="G38" s="5">
        <v>1445003361.96</v>
      </c>
      <c r="H38" s="5">
        <v>1192955932.5900002</v>
      </c>
      <c r="I38" s="6">
        <f t="shared" si="0"/>
        <v>82.557311906311199</v>
      </c>
    </row>
    <row r="39" spans="1:9" ht="24.95" customHeight="1">
      <c r="A39" s="10" t="s">
        <v>9</v>
      </c>
      <c r="B39" s="10"/>
      <c r="C39" s="10"/>
      <c r="D39" s="10"/>
      <c r="E39" s="10"/>
      <c r="F39" s="5">
        <v>1955998991.3599999</v>
      </c>
      <c r="G39" s="5">
        <v>1428110269.96</v>
      </c>
      <c r="H39" s="5">
        <v>1186941442.5100002</v>
      </c>
      <c r="I39" s="6">
        <f t="shared" si="0"/>
        <v>83.112730681731279</v>
      </c>
    </row>
    <row r="40" spans="1:9" ht="24.95" customHeight="1">
      <c r="A40" s="11" t="s">
        <v>10</v>
      </c>
      <c r="B40" s="11"/>
      <c r="C40" s="11"/>
      <c r="D40" s="11"/>
      <c r="E40" s="11"/>
      <c r="F40" s="5">
        <v>1653249670.96</v>
      </c>
      <c r="G40" s="5">
        <v>1229801380.96</v>
      </c>
      <c r="H40" s="5">
        <v>1051050117.0700001</v>
      </c>
      <c r="I40" s="6">
        <f t="shared" si="0"/>
        <v>85.465029828600109</v>
      </c>
    </row>
    <row r="41" spans="1:9" ht="24.95" customHeight="1">
      <c r="A41" s="14" t="s">
        <v>11</v>
      </c>
      <c r="B41" s="14"/>
      <c r="C41" s="14"/>
      <c r="D41" s="14"/>
      <c r="E41" s="14"/>
      <c r="F41" s="5">
        <v>1353102599</v>
      </c>
      <c r="G41" s="5">
        <v>1005970014</v>
      </c>
      <c r="H41" s="5">
        <v>859793732.92999995</v>
      </c>
      <c r="I41" s="6">
        <f t="shared" si="0"/>
        <v>85.469121441426978</v>
      </c>
    </row>
    <row r="42" spans="1:9" ht="24.95" customHeight="1">
      <c r="A42" s="15" t="s">
        <v>12</v>
      </c>
      <c r="B42" s="15"/>
      <c r="C42" s="15"/>
      <c r="D42" s="15"/>
      <c r="E42" s="15"/>
      <c r="F42" s="5">
        <v>1353102599</v>
      </c>
      <c r="G42" s="5">
        <v>1005970014</v>
      </c>
      <c r="H42" s="5">
        <v>859793732.92999995</v>
      </c>
      <c r="I42" s="6">
        <f t="shared" si="0"/>
        <v>85.469121441426978</v>
      </c>
    </row>
    <row r="43" spans="1:9" ht="24.95" customHeight="1">
      <c r="A43" s="14" t="s">
        <v>13</v>
      </c>
      <c r="B43" s="14"/>
      <c r="C43" s="14"/>
      <c r="D43" s="14"/>
      <c r="E43" s="14"/>
      <c r="F43" s="5">
        <v>300147071.95999998</v>
      </c>
      <c r="G43" s="5">
        <v>223831366.96000001</v>
      </c>
      <c r="H43" s="5">
        <v>191256384.13999999</v>
      </c>
      <c r="I43" s="6">
        <f t="shared" si="0"/>
        <v>85.446640807129882</v>
      </c>
    </row>
    <row r="44" spans="1:9" ht="24.95" customHeight="1">
      <c r="A44" s="11" t="s">
        <v>14</v>
      </c>
      <c r="B44" s="11"/>
      <c r="C44" s="11"/>
      <c r="D44" s="11"/>
      <c r="E44" s="11"/>
      <c r="F44" s="5">
        <v>266367195.40000001</v>
      </c>
      <c r="G44" s="5">
        <v>171326836</v>
      </c>
      <c r="H44" s="5">
        <v>117096906.23</v>
      </c>
      <c r="I44" s="6">
        <f t="shared" si="0"/>
        <v>68.34708967017869</v>
      </c>
    </row>
    <row r="45" spans="1:9" ht="36" customHeight="1">
      <c r="A45" s="14" t="s">
        <v>15</v>
      </c>
      <c r="B45" s="14"/>
      <c r="C45" s="14"/>
      <c r="D45" s="14"/>
      <c r="E45" s="14"/>
      <c r="F45" s="5">
        <v>26606617.399999999</v>
      </c>
      <c r="G45" s="5">
        <v>20937596</v>
      </c>
      <c r="H45" s="5">
        <v>2598282.61</v>
      </c>
      <c r="I45" s="6">
        <f t="shared" si="0"/>
        <v>12.409651088883365</v>
      </c>
    </row>
    <row r="46" spans="1:9" ht="31.5" customHeight="1">
      <c r="A46" s="14" t="s">
        <v>40</v>
      </c>
      <c r="B46" s="14"/>
      <c r="C46" s="14"/>
      <c r="D46" s="14"/>
      <c r="E46" s="14"/>
      <c r="F46" s="5">
        <v>333691</v>
      </c>
      <c r="G46" s="5">
        <v>317094</v>
      </c>
      <c r="H46" s="5">
        <v>49770.2</v>
      </c>
      <c r="I46" s="6">
        <f t="shared" si="0"/>
        <v>15.695724296265459</v>
      </c>
    </row>
    <row r="47" spans="1:9" ht="24.95" customHeight="1">
      <c r="A47" s="14" t="s">
        <v>41</v>
      </c>
      <c r="B47" s="14"/>
      <c r="C47" s="14"/>
      <c r="D47" s="14"/>
      <c r="E47" s="14"/>
      <c r="F47" s="5">
        <v>82554300</v>
      </c>
      <c r="G47" s="5">
        <v>41574315</v>
      </c>
      <c r="H47" s="5">
        <v>29282627.25</v>
      </c>
      <c r="I47" s="6">
        <f t="shared" si="0"/>
        <v>70.434419063789747</v>
      </c>
    </row>
    <row r="48" spans="1:9" ht="24.95" customHeight="1">
      <c r="A48" s="14" t="s">
        <v>16</v>
      </c>
      <c r="B48" s="14"/>
      <c r="C48" s="14"/>
      <c r="D48" s="14"/>
      <c r="E48" s="14"/>
      <c r="F48" s="5">
        <v>48534897</v>
      </c>
      <c r="G48" s="5">
        <v>25047469</v>
      </c>
      <c r="H48" s="5">
        <v>11202639.6</v>
      </c>
      <c r="I48" s="6">
        <f t="shared" si="0"/>
        <v>44.725635152996894</v>
      </c>
    </row>
    <row r="49" spans="1:9" ht="24.95" customHeight="1">
      <c r="A49" s="14" t="s">
        <v>17</v>
      </c>
      <c r="B49" s="14"/>
      <c r="C49" s="14"/>
      <c r="D49" s="14"/>
      <c r="E49" s="14"/>
      <c r="F49" s="5">
        <v>63920</v>
      </c>
      <c r="G49" s="5">
        <v>63920</v>
      </c>
      <c r="H49" s="5">
        <v>7530.64</v>
      </c>
      <c r="I49" s="6">
        <f t="shared" si="0"/>
        <v>11.781351689612016</v>
      </c>
    </row>
    <row r="50" spans="1:9" ht="24.95" customHeight="1">
      <c r="A50" s="14" t="s">
        <v>18</v>
      </c>
      <c r="B50" s="14"/>
      <c r="C50" s="14"/>
      <c r="D50" s="14"/>
      <c r="E50" s="14"/>
      <c r="F50" s="5">
        <v>99126983</v>
      </c>
      <c r="G50" s="5">
        <v>75832851</v>
      </c>
      <c r="H50" s="5">
        <v>69886577.659999996</v>
      </c>
      <c r="I50" s="6">
        <f t="shared" si="0"/>
        <v>92.158710556721644</v>
      </c>
    </row>
    <row r="51" spans="1:9" ht="24.95" customHeight="1">
      <c r="A51" s="15" t="s">
        <v>19</v>
      </c>
      <c r="B51" s="15"/>
      <c r="C51" s="15"/>
      <c r="D51" s="15"/>
      <c r="E51" s="15"/>
      <c r="F51" s="5">
        <v>61846423</v>
      </c>
      <c r="G51" s="5">
        <v>46663184</v>
      </c>
      <c r="H51" s="5">
        <v>46107995.979999997</v>
      </c>
      <c r="I51" s="6">
        <f t="shared" si="0"/>
        <v>98.810222594326177</v>
      </c>
    </row>
    <row r="52" spans="1:9" ht="34.5" customHeight="1">
      <c r="A52" s="15" t="s">
        <v>20</v>
      </c>
      <c r="B52" s="15"/>
      <c r="C52" s="15"/>
      <c r="D52" s="15"/>
      <c r="E52" s="15"/>
      <c r="F52" s="5">
        <v>5216753</v>
      </c>
      <c r="G52" s="5">
        <v>4372860</v>
      </c>
      <c r="H52" s="5">
        <v>3518531.35</v>
      </c>
      <c r="I52" s="6">
        <f t="shared" si="0"/>
        <v>80.462931582534097</v>
      </c>
    </row>
    <row r="53" spans="1:9" ht="24.95" customHeight="1">
      <c r="A53" s="15" t="s">
        <v>21</v>
      </c>
      <c r="B53" s="15"/>
      <c r="C53" s="15"/>
      <c r="D53" s="15"/>
      <c r="E53" s="15"/>
      <c r="F53" s="5">
        <v>19321238</v>
      </c>
      <c r="G53" s="5">
        <v>15522054</v>
      </c>
      <c r="H53" s="5">
        <v>13611820.970000001</v>
      </c>
      <c r="I53" s="6">
        <f t="shared" si="0"/>
        <v>87.693426205062821</v>
      </c>
    </row>
    <row r="54" spans="1:9" ht="24.95" customHeight="1">
      <c r="A54" s="15" t="s">
        <v>22</v>
      </c>
      <c r="B54" s="15"/>
      <c r="C54" s="15"/>
      <c r="D54" s="15"/>
      <c r="E54" s="15"/>
      <c r="F54" s="5">
        <v>3789428</v>
      </c>
      <c r="G54" s="5">
        <v>2993756</v>
      </c>
      <c r="H54" s="5">
        <v>2588832.7799999998</v>
      </c>
      <c r="I54" s="6">
        <f t="shared" si="0"/>
        <v>86.474408067992172</v>
      </c>
    </row>
    <row r="55" spans="1:9" ht="39" customHeight="1">
      <c r="A55" s="15" t="s">
        <v>23</v>
      </c>
      <c r="B55" s="15"/>
      <c r="C55" s="15"/>
      <c r="D55" s="15"/>
      <c r="E55" s="15"/>
      <c r="F55" s="5">
        <v>5301396</v>
      </c>
      <c r="G55" s="5">
        <v>3391306</v>
      </c>
      <c r="H55" s="5">
        <v>1484266.79</v>
      </c>
      <c r="I55" s="6">
        <f t="shared" si="0"/>
        <v>43.766819921292857</v>
      </c>
    </row>
    <row r="56" spans="1:9" ht="24.95" customHeight="1">
      <c r="A56" s="15" t="s">
        <v>42</v>
      </c>
      <c r="B56" s="15"/>
      <c r="C56" s="15"/>
      <c r="D56" s="15"/>
      <c r="E56" s="15"/>
      <c r="F56" s="5">
        <v>3651745</v>
      </c>
      <c r="G56" s="5">
        <v>2889691</v>
      </c>
      <c r="H56" s="5">
        <v>2575129.79</v>
      </c>
      <c r="I56" s="6">
        <f t="shared" si="0"/>
        <v>89.114365169147845</v>
      </c>
    </row>
    <row r="57" spans="1:9" ht="37.5" customHeight="1">
      <c r="A57" s="14" t="s">
        <v>24</v>
      </c>
      <c r="B57" s="14"/>
      <c r="C57" s="14"/>
      <c r="D57" s="14"/>
      <c r="E57" s="14"/>
      <c r="F57" s="5">
        <v>9146787</v>
      </c>
      <c r="G57" s="5">
        <v>7553591</v>
      </c>
      <c r="H57" s="5">
        <v>4069478.27</v>
      </c>
      <c r="I57" s="6">
        <f t="shared" si="0"/>
        <v>53.874750036108651</v>
      </c>
    </row>
    <row r="58" spans="1:9" ht="47.25" customHeight="1">
      <c r="A58" s="15" t="s">
        <v>25</v>
      </c>
      <c r="B58" s="15"/>
      <c r="C58" s="15"/>
      <c r="D58" s="15"/>
      <c r="E58" s="15"/>
      <c r="F58" s="5">
        <v>9146787</v>
      </c>
      <c r="G58" s="5">
        <v>7553591</v>
      </c>
      <c r="H58" s="5">
        <v>4069478.27</v>
      </c>
      <c r="I58" s="6">
        <f t="shared" si="0"/>
        <v>53.874750036108651</v>
      </c>
    </row>
    <row r="59" spans="1:9" ht="24.95" customHeight="1">
      <c r="A59" s="11" t="s">
        <v>26</v>
      </c>
      <c r="B59" s="11"/>
      <c r="C59" s="11"/>
      <c r="D59" s="11"/>
      <c r="E59" s="11"/>
      <c r="F59" s="5">
        <v>1746120</v>
      </c>
      <c r="G59" s="5">
        <v>1746120</v>
      </c>
      <c r="H59" s="5">
        <v>53320.5</v>
      </c>
      <c r="I59" s="6">
        <f t="shared" si="0"/>
        <v>3.0536561061095457</v>
      </c>
    </row>
    <row r="60" spans="1:9" ht="42.75" customHeight="1">
      <c r="A60" s="14" t="s">
        <v>27</v>
      </c>
      <c r="B60" s="14"/>
      <c r="C60" s="14"/>
      <c r="D60" s="14"/>
      <c r="E60" s="14"/>
      <c r="F60" s="5">
        <v>1746120</v>
      </c>
      <c r="G60" s="5">
        <v>1746120</v>
      </c>
      <c r="H60" s="5">
        <v>53320.5</v>
      </c>
      <c r="I60" s="6">
        <f t="shared" si="0"/>
        <v>3.0536561061095457</v>
      </c>
    </row>
    <row r="61" spans="1:9" ht="24.95" customHeight="1">
      <c r="A61" s="11" t="s">
        <v>28</v>
      </c>
      <c r="B61" s="11"/>
      <c r="C61" s="11"/>
      <c r="D61" s="11"/>
      <c r="E61" s="11"/>
      <c r="F61" s="5">
        <v>34474633</v>
      </c>
      <c r="G61" s="5">
        <v>25121837</v>
      </c>
      <c r="H61" s="5">
        <v>18650019.309999999</v>
      </c>
      <c r="I61" s="6">
        <f t="shared" si="0"/>
        <v>74.238278474619506</v>
      </c>
    </row>
    <row r="62" spans="1:9" ht="24.95" customHeight="1">
      <c r="A62" s="14" t="s">
        <v>43</v>
      </c>
      <c r="B62" s="14"/>
      <c r="C62" s="14"/>
      <c r="D62" s="14"/>
      <c r="E62" s="14"/>
      <c r="F62" s="5">
        <v>25275991</v>
      </c>
      <c r="G62" s="5">
        <v>18733937</v>
      </c>
      <c r="H62" s="5">
        <v>16111421.310000001</v>
      </c>
      <c r="I62" s="6">
        <f t="shared" si="0"/>
        <v>86.001257023550366</v>
      </c>
    </row>
    <row r="63" spans="1:9" ht="24.95" customHeight="1">
      <c r="A63" s="14" t="s">
        <v>29</v>
      </c>
      <c r="B63" s="14"/>
      <c r="C63" s="14"/>
      <c r="D63" s="14"/>
      <c r="E63" s="14"/>
      <c r="F63" s="5">
        <v>9198642</v>
      </c>
      <c r="G63" s="5">
        <v>6387900</v>
      </c>
      <c r="H63" s="5">
        <v>2538598</v>
      </c>
      <c r="I63" s="6">
        <f t="shared" si="0"/>
        <v>39.740728564943097</v>
      </c>
    </row>
    <row r="64" spans="1:9" ht="24.95" customHeight="1">
      <c r="A64" s="11" t="s">
        <v>30</v>
      </c>
      <c r="B64" s="11"/>
      <c r="C64" s="11"/>
      <c r="D64" s="11"/>
      <c r="E64" s="11"/>
      <c r="F64" s="5">
        <v>161372</v>
      </c>
      <c r="G64" s="5">
        <v>114096</v>
      </c>
      <c r="H64" s="5">
        <v>91079.4</v>
      </c>
      <c r="I64" s="6">
        <f t="shared" si="0"/>
        <v>79.82698779974757</v>
      </c>
    </row>
    <row r="65" spans="1:9" ht="24.95" customHeight="1">
      <c r="A65" s="10" t="s">
        <v>31</v>
      </c>
      <c r="B65" s="10"/>
      <c r="C65" s="10"/>
      <c r="D65" s="10"/>
      <c r="E65" s="10"/>
      <c r="F65" s="5">
        <v>20532369</v>
      </c>
      <c r="G65" s="5">
        <v>16893092</v>
      </c>
      <c r="H65" s="5">
        <v>6014490.0800000001</v>
      </c>
      <c r="I65" s="6">
        <f t="shared" si="0"/>
        <v>35.603251790731974</v>
      </c>
    </row>
    <row r="66" spans="1:9" ht="24.95" customHeight="1">
      <c r="A66" s="11" t="s">
        <v>32</v>
      </c>
      <c r="B66" s="11"/>
      <c r="C66" s="11"/>
      <c r="D66" s="11"/>
      <c r="E66" s="11"/>
      <c r="F66" s="5">
        <v>10849605</v>
      </c>
      <c r="G66" s="5">
        <v>7210328</v>
      </c>
      <c r="H66" s="5">
        <v>5019453.4400000004</v>
      </c>
      <c r="I66" s="6">
        <f t="shared" si="0"/>
        <v>69.614772587321966</v>
      </c>
    </row>
    <row r="67" spans="1:9" ht="40.5" customHeight="1">
      <c r="A67" s="14" t="s">
        <v>33</v>
      </c>
      <c r="B67" s="14"/>
      <c r="C67" s="14"/>
      <c r="D67" s="14"/>
      <c r="E67" s="14"/>
      <c r="F67" s="5">
        <v>3033163</v>
      </c>
      <c r="G67" s="5">
        <v>621163</v>
      </c>
      <c r="H67" s="5">
        <v>90242</v>
      </c>
      <c r="I67" s="6">
        <f t="shared" si="0"/>
        <v>14.527909743497277</v>
      </c>
    </row>
    <row r="68" spans="1:9" ht="24.95" customHeight="1">
      <c r="A68" s="14" t="s">
        <v>44</v>
      </c>
      <c r="B68" s="14"/>
      <c r="C68" s="14"/>
      <c r="D68" s="14"/>
      <c r="E68" s="14"/>
      <c r="F68" s="5">
        <v>7816442</v>
      </c>
      <c r="G68" s="5">
        <v>6589165</v>
      </c>
      <c r="H68" s="5">
        <v>4929211.4400000004</v>
      </c>
      <c r="I68" s="6">
        <f t="shared" si="0"/>
        <v>74.807831341300457</v>
      </c>
    </row>
    <row r="69" spans="1:9" ht="24.95" customHeight="1">
      <c r="A69" s="15" t="s">
        <v>45</v>
      </c>
      <c r="B69" s="15"/>
      <c r="C69" s="15"/>
      <c r="D69" s="15"/>
      <c r="E69" s="15"/>
      <c r="F69" s="5">
        <v>7816442</v>
      </c>
      <c r="G69" s="5">
        <v>6589165</v>
      </c>
      <c r="H69" s="5">
        <v>4929211.4400000004</v>
      </c>
      <c r="I69" s="6">
        <f t="shared" si="0"/>
        <v>74.807831341300457</v>
      </c>
    </row>
    <row r="70" spans="1:9" ht="24.95" customHeight="1">
      <c r="A70" s="11" t="s">
        <v>36</v>
      </c>
      <c r="B70" s="11"/>
      <c r="C70" s="11"/>
      <c r="D70" s="11"/>
      <c r="E70" s="11"/>
      <c r="F70" s="5">
        <v>9682764</v>
      </c>
      <c r="G70" s="5">
        <v>9682764</v>
      </c>
      <c r="H70" s="5">
        <v>995036.64</v>
      </c>
      <c r="I70" s="6">
        <f t="shared" si="0"/>
        <v>10.276369846461195</v>
      </c>
    </row>
    <row r="71" spans="1:9" ht="39.75" customHeight="1">
      <c r="A71" s="14" t="s">
        <v>37</v>
      </c>
      <c r="B71" s="14"/>
      <c r="C71" s="14"/>
      <c r="D71" s="14"/>
      <c r="E71" s="14"/>
      <c r="F71" s="5">
        <v>5780976</v>
      </c>
      <c r="G71" s="5">
        <v>5780976</v>
      </c>
      <c r="H71" s="5">
        <v>995036.64</v>
      </c>
      <c r="I71" s="6">
        <f t="shared" si="0"/>
        <v>17.212260351885217</v>
      </c>
    </row>
    <row r="72" spans="1:9" ht="35.25" customHeight="1">
      <c r="A72" s="14" t="s">
        <v>38</v>
      </c>
      <c r="B72" s="14"/>
      <c r="C72" s="14"/>
      <c r="D72" s="14"/>
      <c r="E72" s="14"/>
      <c r="F72" s="5">
        <v>3901788</v>
      </c>
      <c r="G72" s="5">
        <v>3901788</v>
      </c>
      <c r="H72" s="7"/>
      <c r="I72" s="6">
        <f t="shared" ref="I72:I135" si="1">SUM(H72)/G72*100</f>
        <v>0</v>
      </c>
    </row>
    <row r="73" spans="1:9" ht="24.95" customHeight="1">
      <c r="A73" s="12" t="s">
        <v>46</v>
      </c>
      <c r="B73" s="12"/>
      <c r="C73" s="12"/>
      <c r="D73" s="12"/>
      <c r="E73" s="12"/>
      <c r="F73" s="5">
        <v>147929080.75999999</v>
      </c>
      <c r="G73" s="5">
        <v>103276030.76000001</v>
      </c>
      <c r="H73" s="5">
        <v>85541112.489999995</v>
      </c>
      <c r="I73" s="6">
        <f t="shared" si="1"/>
        <v>82.82765309676391</v>
      </c>
    </row>
    <row r="74" spans="1:9" ht="24.95" customHeight="1">
      <c r="A74" s="10" t="s">
        <v>9</v>
      </c>
      <c r="B74" s="10"/>
      <c r="C74" s="10"/>
      <c r="D74" s="10"/>
      <c r="E74" s="10"/>
      <c r="F74" s="5">
        <v>111022000</v>
      </c>
      <c r="G74" s="5">
        <v>80593090</v>
      </c>
      <c r="H74" s="5">
        <v>70458975.489999995</v>
      </c>
      <c r="I74" s="6">
        <f t="shared" si="1"/>
        <v>87.42557890508975</v>
      </c>
    </row>
    <row r="75" spans="1:9" ht="24.95" customHeight="1">
      <c r="A75" s="11" t="s">
        <v>10</v>
      </c>
      <c r="B75" s="11"/>
      <c r="C75" s="11"/>
      <c r="D75" s="11"/>
      <c r="E75" s="11"/>
      <c r="F75" s="5">
        <v>4446590</v>
      </c>
      <c r="G75" s="5">
        <v>3372990</v>
      </c>
      <c r="H75" s="5">
        <v>2907154.54</v>
      </c>
      <c r="I75" s="6">
        <f t="shared" si="1"/>
        <v>86.189242778662262</v>
      </c>
    </row>
    <row r="76" spans="1:9" ht="24.95" customHeight="1">
      <c r="A76" s="14" t="s">
        <v>11</v>
      </c>
      <c r="B76" s="14"/>
      <c r="C76" s="14"/>
      <c r="D76" s="14"/>
      <c r="E76" s="14"/>
      <c r="F76" s="5">
        <v>3654500</v>
      </c>
      <c r="G76" s="5">
        <v>2774500</v>
      </c>
      <c r="H76" s="5">
        <v>2455202.86</v>
      </c>
      <c r="I76" s="6">
        <f t="shared" si="1"/>
        <v>88.491723193368159</v>
      </c>
    </row>
    <row r="77" spans="1:9" ht="24.95" customHeight="1">
      <c r="A77" s="15" t="s">
        <v>12</v>
      </c>
      <c r="B77" s="15"/>
      <c r="C77" s="15"/>
      <c r="D77" s="15"/>
      <c r="E77" s="15"/>
      <c r="F77" s="5">
        <v>3654500</v>
      </c>
      <c r="G77" s="5">
        <v>2774500</v>
      </c>
      <c r="H77" s="5">
        <v>2455202.86</v>
      </c>
      <c r="I77" s="6">
        <f t="shared" si="1"/>
        <v>88.491723193368159</v>
      </c>
    </row>
    <row r="78" spans="1:9" ht="24.95" customHeight="1">
      <c r="A78" s="14" t="s">
        <v>13</v>
      </c>
      <c r="B78" s="14"/>
      <c r="C78" s="14"/>
      <c r="D78" s="14"/>
      <c r="E78" s="14"/>
      <c r="F78" s="5">
        <v>792090</v>
      </c>
      <c r="G78" s="5">
        <v>598490</v>
      </c>
      <c r="H78" s="5">
        <v>451951.68</v>
      </c>
      <c r="I78" s="6">
        <f t="shared" si="1"/>
        <v>75.51532690604688</v>
      </c>
    </row>
    <row r="79" spans="1:9" ht="24.95" customHeight="1">
      <c r="A79" s="11" t="s">
        <v>14</v>
      </c>
      <c r="B79" s="11"/>
      <c r="C79" s="11"/>
      <c r="D79" s="11"/>
      <c r="E79" s="11"/>
      <c r="F79" s="5">
        <v>485637</v>
      </c>
      <c r="G79" s="5">
        <v>387517</v>
      </c>
      <c r="H79" s="5">
        <v>265153.21999999997</v>
      </c>
      <c r="I79" s="6">
        <f t="shared" si="1"/>
        <v>68.423635608244268</v>
      </c>
    </row>
    <row r="80" spans="1:9" ht="24.95" customHeight="1">
      <c r="A80" s="14" t="s">
        <v>15</v>
      </c>
      <c r="B80" s="14"/>
      <c r="C80" s="14"/>
      <c r="D80" s="14"/>
      <c r="E80" s="14"/>
      <c r="F80" s="5">
        <v>99600</v>
      </c>
      <c r="G80" s="5">
        <v>85600</v>
      </c>
      <c r="H80" s="5">
        <v>43890</v>
      </c>
      <c r="I80" s="6">
        <f t="shared" si="1"/>
        <v>51.273364485981311</v>
      </c>
    </row>
    <row r="81" spans="1:9" ht="24.95" customHeight="1">
      <c r="A81" s="14" t="s">
        <v>16</v>
      </c>
      <c r="B81" s="14"/>
      <c r="C81" s="14"/>
      <c r="D81" s="14"/>
      <c r="E81" s="14"/>
      <c r="F81" s="5">
        <v>272921</v>
      </c>
      <c r="G81" s="5">
        <v>225221</v>
      </c>
      <c r="H81" s="5">
        <v>158058.68</v>
      </c>
      <c r="I81" s="6">
        <f t="shared" si="1"/>
        <v>70.179370484990301</v>
      </c>
    </row>
    <row r="82" spans="1:9" ht="24.95" customHeight="1">
      <c r="A82" s="14" t="s">
        <v>17</v>
      </c>
      <c r="B82" s="14"/>
      <c r="C82" s="14"/>
      <c r="D82" s="14"/>
      <c r="E82" s="14"/>
      <c r="F82" s="5">
        <v>10440</v>
      </c>
      <c r="G82" s="5">
        <v>10440</v>
      </c>
      <c r="H82" s="7"/>
      <c r="I82" s="6">
        <f t="shared" si="1"/>
        <v>0</v>
      </c>
    </row>
    <row r="83" spans="1:9" ht="24.95" customHeight="1">
      <c r="A83" s="14" t="s">
        <v>18</v>
      </c>
      <c r="B83" s="14"/>
      <c r="C83" s="14"/>
      <c r="D83" s="14"/>
      <c r="E83" s="14"/>
      <c r="F83" s="5">
        <v>102676</v>
      </c>
      <c r="G83" s="5">
        <v>66256</v>
      </c>
      <c r="H83" s="5">
        <v>63204.54</v>
      </c>
      <c r="I83" s="6">
        <f t="shared" si="1"/>
        <v>95.394439748852932</v>
      </c>
    </row>
    <row r="84" spans="1:9" ht="24.95" customHeight="1">
      <c r="A84" s="15" t="s">
        <v>20</v>
      </c>
      <c r="B84" s="15"/>
      <c r="C84" s="15"/>
      <c r="D84" s="15"/>
      <c r="E84" s="15"/>
      <c r="F84" s="5">
        <v>2493</v>
      </c>
      <c r="G84" s="5">
        <v>2193</v>
      </c>
      <c r="H84" s="5">
        <v>1188.01</v>
      </c>
      <c r="I84" s="6">
        <f t="shared" si="1"/>
        <v>54.172822617419058</v>
      </c>
    </row>
    <row r="85" spans="1:9" ht="24.95" customHeight="1">
      <c r="A85" s="15" t="s">
        <v>21</v>
      </c>
      <c r="B85" s="15"/>
      <c r="C85" s="15"/>
      <c r="D85" s="15"/>
      <c r="E85" s="15"/>
      <c r="F85" s="5">
        <v>29620</v>
      </c>
      <c r="G85" s="5">
        <v>22300</v>
      </c>
      <c r="H85" s="5">
        <v>21879.94</v>
      </c>
      <c r="I85" s="6">
        <f t="shared" si="1"/>
        <v>98.116322869955155</v>
      </c>
    </row>
    <row r="86" spans="1:9" ht="24.95" customHeight="1">
      <c r="A86" s="15" t="s">
        <v>22</v>
      </c>
      <c r="B86" s="15"/>
      <c r="C86" s="15"/>
      <c r="D86" s="15"/>
      <c r="E86" s="15"/>
      <c r="F86" s="5">
        <v>67563</v>
      </c>
      <c r="G86" s="5">
        <v>39063</v>
      </c>
      <c r="H86" s="5">
        <v>38296.83</v>
      </c>
      <c r="I86" s="6">
        <f t="shared" si="1"/>
        <v>98.038629905537206</v>
      </c>
    </row>
    <row r="87" spans="1:9" ht="31.5" customHeight="1">
      <c r="A87" s="15" t="s">
        <v>23</v>
      </c>
      <c r="B87" s="15"/>
      <c r="C87" s="15"/>
      <c r="D87" s="15"/>
      <c r="E87" s="15"/>
      <c r="F87" s="5">
        <v>3000</v>
      </c>
      <c r="G87" s="5">
        <v>2700</v>
      </c>
      <c r="H87" s="5">
        <v>1839.76</v>
      </c>
      <c r="I87" s="6">
        <f t="shared" si="1"/>
        <v>68.139259259259262</v>
      </c>
    </row>
    <row r="88" spans="1:9" ht="24.95" customHeight="1">
      <c r="A88" s="11" t="s">
        <v>26</v>
      </c>
      <c r="B88" s="11"/>
      <c r="C88" s="11"/>
      <c r="D88" s="11"/>
      <c r="E88" s="11"/>
      <c r="F88" s="5">
        <v>106078400</v>
      </c>
      <c r="G88" s="5">
        <v>76823950</v>
      </c>
      <c r="H88" s="5">
        <v>67279305.760000005</v>
      </c>
      <c r="I88" s="6">
        <f t="shared" si="1"/>
        <v>87.575952238852608</v>
      </c>
    </row>
    <row r="89" spans="1:9" ht="24.95" customHeight="1">
      <c r="A89" s="14" t="s">
        <v>27</v>
      </c>
      <c r="B89" s="14"/>
      <c r="C89" s="14"/>
      <c r="D89" s="14"/>
      <c r="E89" s="14"/>
      <c r="F89" s="5">
        <v>106078400</v>
      </c>
      <c r="G89" s="5">
        <v>76823950</v>
      </c>
      <c r="H89" s="5">
        <v>67279305.760000005</v>
      </c>
      <c r="I89" s="6">
        <f t="shared" si="1"/>
        <v>87.575952238852608</v>
      </c>
    </row>
    <row r="90" spans="1:9" ht="24.95" customHeight="1">
      <c r="A90" s="11" t="s">
        <v>30</v>
      </c>
      <c r="B90" s="11"/>
      <c r="C90" s="11"/>
      <c r="D90" s="11"/>
      <c r="E90" s="11"/>
      <c r="F90" s="5">
        <v>11373</v>
      </c>
      <c r="G90" s="5">
        <v>8633</v>
      </c>
      <c r="H90" s="5">
        <v>7361.97</v>
      </c>
      <c r="I90" s="6">
        <f t="shared" si="1"/>
        <v>85.277076334993623</v>
      </c>
    </row>
    <row r="91" spans="1:9" ht="24.95" customHeight="1">
      <c r="A91" s="10" t="s">
        <v>31</v>
      </c>
      <c r="B91" s="10"/>
      <c r="C91" s="10"/>
      <c r="D91" s="10"/>
      <c r="E91" s="10"/>
      <c r="F91" s="5">
        <v>36907080.759999998</v>
      </c>
      <c r="G91" s="5">
        <v>22682940.760000002</v>
      </c>
      <c r="H91" s="5">
        <v>15082137</v>
      </c>
      <c r="I91" s="6">
        <f t="shared" si="1"/>
        <v>66.491100777357929</v>
      </c>
    </row>
    <row r="92" spans="1:9" ht="24.95" customHeight="1">
      <c r="A92" s="11" t="s">
        <v>36</v>
      </c>
      <c r="B92" s="11"/>
      <c r="C92" s="11"/>
      <c r="D92" s="11"/>
      <c r="E92" s="11"/>
      <c r="F92" s="5">
        <v>36907080.759999998</v>
      </c>
      <c r="G92" s="5">
        <v>22682940.760000002</v>
      </c>
      <c r="H92" s="5">
        <v>15082137</v>
      </c>
      <c r="I92" s="6">
        <f t="shared" si="1"/>
        <v>66.491100777357929</v>
      </c>
    </row>
    <row r="93" spans="1:9" ht="35.25" customHeight="1">
      <c r="A93" s="14" t="s">
        <v>37</v>
      </c>
      <c r="B93" s="14"/>
      <c r="C93" s="14"/>
      <c r="D93" s="14"/>
      <c r="E93" s="14"/>
      <c r="F93" s="5">
        <v>36907080.759999998</v>
      </c>
      <c r="G93" s="5">
        <v>22682940.760000002</v>
      </c>
      <c r="H93" s="5">
        <v>15082137</v>
      </c>
      <c r="I93" s="6">
        <f t="shared" si="1"/>
        <v>66.491100777357929</v>
      </c>
    </row>
    <row r="94" spans="1:9" ht="38.25" customHeight="1">
      <c r="A94" s="12" t="s">
        <v>47</v>
      </c>
      <c r="B94" s="12"/>
      <c r="C94" s="12"/>
      <c r="D94" s="12"/>
      <c r="E94" s="12"/>
      <c r="F94" s="5">
        <v>226085791</v>
      </c>
      <c r="G94" s="5">
        <v>160741448</v>
      </c>
      <c r="H94" s="5">
        <v>137690625.13</v>
      </c>
      <c r="I94" s="6">
        <f t="shared" si="1"/>
        <v>85.659689422481748</v>
      </c>
    </row>
    <row r="95" spans="1:9" ht="24.95" customHeight="1">
      <c r="A95" s="10" t="s">
        <v>9</v>
      </c>
      <c r="B95" s="10"/>
      <c r="C95" s="10"/>
      <c r="D95" s="10"/>
      <c r="E95" s="10"/>
      <c r="F95" s="5">
        <v>210676529</v>
      </c>
      <c r="G95" s="5">
        <v>156918534</v>
      </c>
      <c r="H95" s="5">
        <v>136816146.16</v>
      </c>
      <c r="I95" s="6">
        <f t="shared" si="1"/>
        <v>87.189283937613126</v>
      </c>
    </row>
    <row r="96" spans="1:9" ht="24.95" customHeight="1">
      <c r="A96" s="11" t="s">
        <v>10</v>
      </c>
      <c r="B96" s="11"/>
      <c r="C96" s="11"/>
      <c r="D96" s="11"/>
      <c r="E96" s="11"/>
      <c r="F96" s="5">
        <v>114167090</v>
      </c>
      <c r="G96" s="5">
        <v>87283657</v>
      </c>
      <c r="H96" s="5">
        <v>77710740.290000007</v>
      </c>
      <c r="I96" s="6">
        <f t="shared" si="1"/>
        <v>89.032406479027344</v>
      </c>
    </row>
    <row r="97" spans="1:9" ht="24.95" customHeight="1">
      <c r="A97" s="14" t="s">
        <v>11</v>
      </c>
      <c r="B97" s="14"/>
      <c r="C97" s="14"/>
      <c r="D97" s="14"/>
      <c r="E97" s="14"/>
      <c r="F97" s="5">
        <v>93574657</v>
      </c>
      <c r="G97" s="5">
        <v>71540810</v>
      </c>
      <c r="H97" s="5">
        <v>63756187.960000001</v>
      </c>
      <c r="I97" s="6">
        <f t="shared" si="1"/>
        <v>89.118627479895736</v>
      </c>
    </row>
    <row r="98" spans="1:9" ht="24.95" customHeight="1">
      <c r="A98" s="15" t="s">
        <v>12</v>
      </c>
      <c r="B98" s="15"/>
      <c r="C98" s="15"/>
      <c r="D98" s="15"/>
      <c r="E98" s="15"/>
      <c r="F98" s="5">
        <v>93574657</v>
      </c>
      <c r="G98" s="5">
        <v>71540810</v>
      </c>
      <c r="H98" s="5">
        <v>63756187.960000001</v>
      </c>
      <c r="I98" s="6">
        <f t="shared" si="1"/>
        <v>89.118627479895736</v>
      </c>
    </row>
    <row r="99" spans="1:9" ht="24.95" customHeight="1">
      <c r="A99" s="14" t="s">
        <v>13</v>
      </c>
      <c r="B99" s="14"/>
      <c r="C99" s="14"/>
      <c r="D99" s="14"/>
      <c r="E99" s="14"/>
      <c r="F99" s="5">
        <v>20592433</v>
      </c>
      <c r="G99" s="5">
        <v>15742847</v>
      </c>
      <c r="H99" s="5">
        <v>13954552.33</v>
      </c>
      <c r="I99" s="6">
        <f t="shared" si="1"/>
        <v>88.640589151377768</v>
      </c>
    </row>
    <row r="100" spans="1:9" ht="24.95" customHeight="1">
      <c r="A100" s="11" t="s">
        <v>14</v>
      </c>
      <c r="B100" s="11"/>
      <c r="C100" s="11"/>
      <c r="D100" s="11"/>
      <c r="E100" s="11"/>
      <c r="F100" s="5">
        <v>19850528</v>
      </c>
      <c r="G100" s="5">
        <v>15798754</v>
      </c>
      <c r="H100" s="5">
        <v>11407587.949999999</v>
      </c>
      <c r="I100" s="6">
        <f t="shared" si="1"/>
        <v>72.205617924046408</v>
      </c>
    </row>
    <row r="101" spans="1:9" ht="24.95" customHeight="1">
      <c r="A101" s="14" t="s">
        <v>15</v>
      </c>
      <c r="B101" s="14"/>
      <c r="C101" s="14"/>
      <c r="D101" s="14"/>
      <c r="E101" s="14"/>
      <c r="F101" s="5">
        <v>4327176</v>
      </c>
      <c r="G101" s="5">
        <v>3508652</v>
      </c>
      <c r="H101" s="5">
        <v>2724790.42</v>
      </c>
      <c r="I101" s="6">
        <f t="shared" si="1"/>
        <v>77.659181360818906</v>
      </c>
    </row>
    <row r="102" spans="1:9" ht="24.95" customHeight="1">
      <c r="A102" s="14" t="s">
        <v>40</v>
      </c>
      <c r="B102" s="14"/>
      <c r="C102" s="14"/>
      <c r="D102" s="14"/>
      <c r="E102" s="14"/>
      <c r="F102" s="5">
        <v>158034</v>
      </c>
      <c r="G102" s="5">
        <v>126680</v>
      </c>
      <c r="H102" s="5">
        <v>96267.73</v>
      </c>
      <c r="I102" s="6">
        <f t="shared" si="1"/>
        <v>75.992840227344487</v>
      </c>
    </row>
    <row r="103" spans="1:9" ht="24.95" customHeight="1">
      <c r="A103" s="14" t="s">
        <v>41</v>
      </c>
      <c r="B103" s="14"/>
      <c r="C103" s="14"/>
      <c r="D103" s="14"/>
      <c r="E103" s="14"/>
      <c r="F103" s="5">
        <v>870201</v>
      </c>
      <c r="G103" s="5">
        <v>645967</v>
      </c>
      <c r="H103" s="5">
        <v>504702.65</v>
      </c>
      <c r="I103" s="6">
        <f t="shared" si="1"/>
        <v>78.131336430498777</v>
      </c>
    </row>
    <row r="104" spans="1:9" ht="24.95" customHeight="1">
      <c r="A104" s="14" t="s">
        <v>16</v>
      </c>
      <c r="B104" s="14"/>
      <c r="C104" s="14"/>
      <c r="D104" s="14"/>
      <c r="E104" s="14"/>
      <c r="F104" s="5">
        <v>7815587</v>
      </c>
      <c r="G104" s="5">
        <v>6416412</v>
      </c>
      <c r="H104" s="5">
        <v>3618285.04</v>
      </c>
      <c r="I104" s="6">
        <f t="shared" si="1"/>
        <v>56.391095833621648</v>
      </c>
    </row>
    <row r="105" spans="1:9" ht="24.95" customHeight="1">
      <c r="A105" s="14" t="s">
        <v>17</v>
      </c>
      <c r="B105" s="14"/>
      <c r="C105" s="14"/>
      <c r="D105" s="14"/>
      <c r="E105" s="14"/>
      <c r="F105" s="5">
        <v>275835</v>
      </c>
      <c r="G105" s="5">
        <v>202555</v>
      </c>
      <c r="H105" s="5">
        <v>135450.71</v>
      </c>
      <c r="I105" s="6">
        <f t="shared" si="1"/>
        <v>66.871076991434421</v>
      </c>
    </row>
    <row r="106" spans="1:9" ht="24.95" customHeight="1">
      <c r="A106" s="14" t="s">
        <v>18</v>
      </c>
      <c r="B106" s="14"/>
      <c r="C106" s="14"/>
      <c r="D106" s="14"/>
      <c r="E106" s="14"/>
      <c r="F106" s="5">
        <v>2702531</v>
      </c>
      <c r="G106" s="5">
        <v>1822214</v>
      </c>
      <c r="H106" s="5">
        <v>1559771.6</v>
      </c>
      <c r="I106" s="6">
        <f t="shared" si="1"/>
        <v>85.597608184329616</v>
      </c>
    </row>
    <row r="107" spans="1:9" ht="24.95" customHeight="1">
      <c r="A107" s="15" t="s">
        <v>19</v>
      </c>
      <c r="B107" s="15"/>
      <c r="C107" s="15"/>
      <c r="D107" s="15"/>
      <c r="E107" s="15"/>
      <c r="F107" s="5">
        <v>834956</v>
      </c>
      <c r="G107" s="5">
        <v>551040</v>
      </c>
      <c r="H107" s="5">
        <v>525345.27</v>
      </c>
      <c r="I107" s="6">
        <f t="shared" si="1"/>
        <v>95.337048127177709</v>
      </c>
    </row>
    <row r="108" spans="1:9" ht="24.95" customHeight="1">
      <c r="A108" s="15" t="s">
        <v>20</v>
      </c>
      <c r="B108" s="15"/>
      <c r="C108" s="15"/>
      <c r="D108" s="15"/>
      <c r="E108" s="15"/>
      <c r="F108" s="5">
        <v>176888</v>
      </c>
      <c r="G108" s="5">
        <v>131003</v>
      </c>
      <c r="H108" s="5">
        <v>86715.18</v>
      </c>
      <c r="I108" s="6">
        <f t="shared" si="1"/>
        <v>66.193278016533966</v>
      </c>
    </row>
    <row r="109" spans="1:9" ht="24.95" customHeight="1">
      <c r="A109" s="15" t="s">
        <v>21</v>
      </c>
      <c r="B109" s="15"/>
      <c r="C109" s="15"/>
      <c r="D109" s="15"/>
      <c r="E109" s="15"/>
      <c r="F109" s="5">
        <v>1001309</v>
      </c>
      <c r="G109" s="5">
        <v>694481</v>
      </c>
      <c r="H109" s="5">
        <v>562696.53</v>
      </c>
      <c r="I109" s="6">
        <f t="shared" si="1"/>
        <v>81.024035214786295</v>
      </c>
    </row>
    <row r="110" spans="1:9" ht="24.95" customHeight="1">
      <c r="A110" s="15" t="s">
        <v>22</v>
      </c>
      <c r="B110" s="15"/>
      <c r="C110" s="15"/>
      <c r="D110" s="15"/>
      <c r="E110" s="15"/>
      <c r="F110" s="5">
        <v>636222</v>
      </c>
      <c r="G110" s="5">
        <v>403076</v>
      </c>
      <c r="H110" s="5">
        <v>354838.65</v>
      </c>
      <c r="I110" s="6">
        <f t="shared" si="1"/>
        <v>88.032691105399479</v>
      </c>
    </row>
    <row r="111" spans="1:9" ht="36.75" customHeight="1">
      <c r="A111" s="15" t="s">
        <v>23</v>
      </c>
      <c r="B111" s="15"/>
      <c r="C111" s="15"/>
      <c r="D111" s="15"/>
      <c r="E111" s="15"/>
      <c r="F111" s="5">
        <v>53156</v>
      </c>
      <c r="G111" s="5">
        <v>42614</v>
      </c>
      <c r="H111" s="5">
        <v>30175.97</v>
      </c>
      <c r="I111" s="6">
        <f t="shared" si="1"/>
        <v>70.812338668043367</v>
      </c>
    </row>
    <row r="112" spans="1:9" ht="36" customHeight="1">
      <c r="A112" s="14" t="s">
        <v>24</v>
      </c>
      <c r="B112" s="14"/>
      <c r="C112" s="14"/>
      <c r="D112" s="14"/>
      <c r="E112" s="14"/>
      <c r="F112" s="5">
        <v>3701164</v>
      </c>
      <c r="G112" s="5">
        <v>3076274</v>
      </c>
      <c r="H112" s="5">
        <v>2768319.8</v>
      </c>
      <c r="I112" s="6">
        <f t="shared" si="1"/>
        <v>89.989376759027309</v>
      </c>
    </row>
    <row r="113" spans="1:9" ht="45.75" customHeight="1">
      <c r="A113" s="15" t="s">
        <v>25</v>
      </c>
      <c r="B113" s="15"/>
      <c r="C113" s="15"/>
      <c r="D113" s="15"/>
      <c r="E113" s="15"/>
      <c r="F113" s="5">
        <v>3701164</v>
      </c>
      <c r="G113" s="5">
        <v>3076274</v>
      </c>
      <c r="H113" s="5">
        <v>2768319.8</v>
      </c>
      <c r="I113" s="6">
        <f t="shared" si="1"/>
        <v>89.989376759027309</v>
      </c>
    </row>
    <row r="114" spans="1:9" ht="24.95" customHeight="1">
      <c r="A114" s="11" t="s">
        <v>26</v>
      </c>
      <c r="B114" s="11"/>
      <c r="C114" s="11"/>
      <c r="D114" s="11"/>
      <c r="E114" s="11"/>
      <c r="F114" s="5">
        <v>1518700</v>
      </c>
      <c r="G114" s="5">
        <v>1151995</v>
      </c>
      <c r="H114" s="5">
        <v>1029917.44</v>
      </c>
      <c r="I114" s="6">
        <f t="shared" si="1"/>
        <v>89.402943589164877</v>
      </c>
    </row>
    <row r="115" spans="1:9" ht="41.25" customHeight="1">
      <c r="A115" s="14" t="s">
        <v>27</v>
      </c>
      <c r="B115" s="14"/>
      <c r="C115" s="14"/>
      <c r="D115" s="14"/>
      <c r="E115" s="14"/>
      <c r="F115" s="5">
        <v>1518700</v>
      </c>
      <c r="G115" s="5">
        <v>1151995</v>
      </c>
      <c r="H115" s="5">
        <v>1029917.44</v>
      </c>
      <c r="I115" s="6">
        <f t="shared" si="1"/>
        <v>89.402943589164877</v>
      </c>
    </row>
    <row r="116" spans="1:9" ht="24.95" customHeight="1">
      <c r="A116" s="11" t="s">
        <v>28</v>
      </c>
      <c r="B116" s="11"/>
      <c r="C116" s="11"/>
      <c r="D116" s="11"/>
      <c r="E116" s="11"/>
      <c r="F116" s="5">
        <v>74784398</v>
      </c>
      <c r="G116" s="5">
        <v>52416754</v>
      </c>
      <c r="H116" s="5">
        <v>46441409.469999999</v>
      </c>
      <c r="I116" s="6">
        <f t="shared" si="1"/>
        <v>88.600315597566379</v>
      </c>
    </row>
    <row r="117" spans="1:9" ht="24.95" customHeight="1">
      <c r="A117" s="14" t="s">
        <v>29</v>
      </c>
      <c r="B117" s="14"/>
      <c r="C117" s="14"/>
      <c r="D117" s="14"/>
      <c r="E117" s="14"/>
      <c r="F117" s="5">
        <v>74784398</v>
      </c>
      <c r="G117" s="5">
        <v>52416754</v>
      </c>
      <c r="H117" s="5">
        <v>46441409.469999999</v>
      </c>
      <c r="I117" s="6">
        <f t="shared" si="1"/>
        <v>88.600315597566379</v>
      </c>
    </row>
    <row r="118" spans="1:9" ht="24.95" customHeight="1">
      <c r="A118" s="11" t="s">
        <v>30</v>
      </c>
      <c r="B118" s="11"/>
      <c r="C118" s="11"/>
      <c r="D118" s="11"/>
      <c r="E118" s="11"/>
      <c r="F118" s="5">
        <v>355813</v>
      </c>
      <c r="G118" s="5">
        <v>267374</v>
      </c>
      <c r="H118" s="5">
        <v>226491.01</v>
      </c>
      <c r="I118" s="6">
        <f t="shared" si="1"/>
        <v>84.70943696844121</v>
      </c>
    </row>
    <row r="119" spans="1:9" ht="24.95" customHeight="1">
      <c r="A119" s="10" t="s">
        <v>31</v>
      </c>
      <c r="B119" s="10"/>
      <c r="C119" s="10"/>
      <c r="D119" s="10"/>
      <c r="E119" s="10"/>
      <c r="F119" s="5">
        <v>15409262</v>
      </c>
      <c r="G119" s="5">
        <v>3822914</v>
      </c>
      <c r="H119" s="5">
        <v>874478.97</v>
      </c>
      <c r="I119" s="6">
        <f t="shared" si="1"/>
        <v>22.874670212304014</v>
      </c>
    </row>
    <row r="120" spans="1:9" ht="24.95" customHeight="1">
      <c r="A120" s="11" t="s">
        <v>32</v>
      </c>
      <c r="B120" s="11"/>
      <c r="C120" s="11"/>
      <c r="D120" s="11"/>
      <c r="E120" s="11"/>
      <c r="F120" s="5">
        <v>2327300</v>
      </c>
      <c r="G120" s="5">
        <v>2226344</v>
      </c>
      <c r="H120" s="5">
        <v>479068.96</v>
      </c>
      <c r="I120" s="6">
        <f t="shared" si="1"/>
        <v>21.518191258853079</v>
      </c>
    </row>
    <row r="121" spans="1:9" ht="38.25" customHeight="1">
      <c r="A121" s="14" t="s">
        <v>33</v>
      </c>
      <c r="B121" s="14"/>
      <c r="C121" s="14"/>
      <c r="D121" s="14"/>
      <c r="E121" s="14"/>
      <c r="F121" s="5">
        <v>2327300</v>
      </c>
      <c r="G121" s="5">
        <v>2226344</v>
      </c>
      <c r="H121" s="5">
        <v>479068.96</v>
      </c>
      <c r="I121" s="6">
        <f t="shared" si="1"/>
        <v>21.518191258853079</v>
      </c>
    </row>
    <row r="122" spans="1:9" ht="24.95" customHeight="1">
      <c r="A122" s="11" t="s">
        <v>36</v>
      </c>
      <c r="B122" s="11"/>
      <c r="C122" s="11"/>
      <c r="D122" s="11"/>
      <c r="E122" s="11"/>
      <c r="F122" s="5">
        <v>13081962</v>
      </c>
      <c r="G122" s="5">
        <v>1596570</v>
      </c>
      <c r="H122" s="5">
        <v>395410.01</v>
      </c>
      <c r="I122" s="6">
        <f t="shared" si="1"/>
        <v>24.766218205277564</v>
      </c>
    </row>
    <row r="123" spans="1:9" ht="24.95" customHeight="1">
      <c r="A123" s="14" t="s">
        <v>48</v>
      </c>
      <c r="B123" s="14"/>
      <c r="C123" s="14"/>
      <c r="D123" s="14"/>
      <c r="E123" s="14"/>
      <c r="F123" s="5">
        <v>13081962</v>
      </c>
      <c r="G123" s="5">
        <v>1596570</v>
      </c>
      <c r="H123" s="5">
        <v>395410.01</v>
      </c>
      <c r="I123" s="6">
        <f t="shared" si="1"/>
        <v>24.766218205277564</v>
      </c>
    </row>
    <row r="124" spans="1:9" ht="42.75" customHeight="1">
      <c r="A124" s="12" t="s">
        <v>49</v>
      </c>
      <c r="B124" s="12"/>
      <c r="C124" s="12"/>
      <c r="D124" s="12"/>
      <c r="E124" s="12"/>
      <c r="F124" s="5">
        <v>223198321</v>
      </c>
      <c r="G124" s="5">
        <v>161257622</v>
      </c>
      <c r="H124" s="5">
        <v>136094923.99000001</v>
      </c>
      <c r="I124" s="6">
        <f t="shared" si="1"/>
        <v>84.395963615288835</v>
      </c>
    </row>
    <row r="125" spans="1:9" ht="24.95" customHeight="1">
      <c r="A125" s="10" t="s">
        <v>9</v>
      </c>
      <c r="B125" s="10"/>
      <c r="C125" s="10"/>
      <c r="D125" s="10"/>
      <c r="E125" s="10"/>
      <c r="F125" s="5">
        <v>217651248</v>
      </c>
      <c r="G125" s="5">
        <v>158360414</v>
      </c>
      <c r="H125" s="5">
        <v>134997134</v>
      </c>
      <c r="I125" s="6">
        <f t="shared" si="1"/>
        <v>85.246767541287184</v>
      </c>
    </row>
    <row r="126" spans="1:9" ht="24.95" customHeight="1">
      <c r="A126" s="11" t="s">
        <v>10</v>
      </c>
      <c r="B126" s="11"/>
      <c r="C126" s="11"/>
      <c r="D126" s="11"/>
      <c r="E126" s="11"/>
      <c r="F126" s="5">
        <v>153293604</v>
      </c>
      <c r="G126" s="5">
        <v>114009753</v>
      </c>
      <c r="H126" s="5">
        <v>97413331.269999996</v>
      </c>
      <c r="I126" s="6">
        <f t="shared" si="1"/>
        <v>85.442980715869098</v>
      </c>
    </row>
    <row r="127" spans="1:9" ht="24.95" customHeight="1">
      <c r="A127" s="14" t="s">
        <v>11</v>
      </c>
      <c r="B127" s="14"/>
      <c r="C127" s="14"/>
      <c r="D127" s="14"/>
      <c r="E127" s="14"/>
      <c r="F127" s="5">
        <v>125496279</v>
      </c>
      <c r="G127" s="5">
        <v>93279548</v>
      </c>
      <c r="H127" s="5">
        <v>79830918.359999999</v>
      </c>
      <c r="I127" s="6">
        <f t="shared" si="1"/>
        <v>85.582445532433326</v>
      </c>
    </row>
    <row r="128" spans="1:9" ht="24.95" customHeight="1">
      <c r="A128" s="15" t="s">
        <v>12</v>
      </c>
      <c r="B128" s="15"/>
      <c r="C128" s="15"/>
      <c r="D128" s="15"/>
      <c r="E128" s="15"/>
      <c r="F128" s="5">
        <v>125496279</v>
      </c>
      <c r="G128" s="5">
        <v>93279548</v>
      </c>
      <c r="H128" s="5">
        <v>79830918.359999999</v>
      </c>
      <c r="I128" s="6">
        <f t="shared" si="1"/>
        <v>85.582445532433326</v>
      </c>
    </row>
    <row r="129" spans="1:9" ht="24.95" customHeight="1">
      <c r="A129" s="14" t="s">
        <v>13</v>
      </c>
      <c r="B129" s="14"/>
      <c r="C129" s="14"/>
      <c r="D129" s="14"/>
      <c r="E129" s="14"/>
      <c r="F129" s="5">
        <v>27797325</v>
      </c>
      <c r="G129" s="5">
        <v>20730205</v>
      </c>
      <c r="H129" s="5">
        <v>17582412.91</v>
      </c>
      <c r="I129" s="6">
        <f t="shared" si="1"/>
        <v>84.815431926505312</v>
      </c>
    </row>
    <row r="130" spans="1:9" ht="24.95" customHeight="1">
      <c r="A130" s="11" t="s">
        <v>14</v>
      </c>
      <c r="B130" s="11"/>
      <c r="C130" s="11"/>
      <c r="D130" s="11"/>
      <c r="E130" s="11"/>
      <c r="F130" s="5">
        <v>20371003</v>
      </c>
      <c r="G130" s="5">
        <v>13757043</v>
      </c>
      <c r="H130" s="5">
        <v>10820947.35</v>
      </c>
      <c r="I130" s="6">
        <f t="shared" si="1"/>
        <v>78.65750910279192</v>
      </c>
    </row>
    <row r="131" spans="1:9" ht="24.95" customHeight="1">
      <c r="A131" s="14" t="s">
        <v>15</v>
      </c>
      <c r="B131" s="14"/>
      <c r="C131" s="14"/>
      <c r="D131" s="14"/>
      <c r="E131" s="14"/>
      <c r="F131" s="5">
        <v>2436660</v>
      </c>
      <c r="G131" s="5">
        <v>1917381</v>
      </c>
      <c r="H131" s="5">
        <v>1269845.7</v>
      </c>
      <c r="I131" s="6">
        <f t="shared" si="1"/>
        <v>66.228136192024436</v>
      </c>
    </row>
    <row r="132" spans="1:9" ht="24.95" customHeight="1">
      <c r="A132" s="14" t="s">
        <v>16</v>
      </c>
      <c r="B132" s="14"/>
      <c r="C132" s="14"/>
      <c r="D132" s="14"/>
      <c r="E132" s="14"/>
      <c r="F132" s="5">
        <v>6340194</v>
      </c>
      <c r="G132" s="5">
        <v>4582602</v>
      </c>
      <c r="H132" s="5">
        <v>3286171.26</v>
      </c>
      <c r="I132" s="6">
        <f t="shared" si="1"/>
        <v>71.709724300735687</v>
      </c>
    </row>
    <row r="133" spans="1:9" ht="24.95" customHeight="1">
      <c r="A133" s="14" t="s">
        <v>18</v>
      </c>
      <c r="B133" s="14"/>
      <c r="C133" s="14"/>
      <c r="D133" s="14"/>
      <c r="E133" s="14"/>
      <c r="F133" s="5">
        <v>9250838</v>
      </c>
      <c r="G133" s="5">
        <v>5397441</v>
      </c>
      <c r="H133" s="5">
        <v>4594811.1500000004</v>
      </c>
      <c r="I133" s="6">
        <f t="shared" si="1"/>
        <v>85.129437264807535</v>
      </c>
    </row>
    <row r="134" spans="1:9" ht="24.95" customHeight="1">
      <c r="A134" s="15" t="s">
        <v>19</v>
      </c>
      <c r="B134" s="15"/>
      <c r="C134" s="15"/>
      <c r="D134" s="15"/>
      <c r="E134" s="15"/>
      <c r="F134" s="5">
        <v>4300598</v>
      </c>
      <c r="G134" s="5">
        <v>2446995</v>
      </c>
      <c r="H134" s="5">
        <v>2426145.2799999998</v>
      </c>
      <c r="I134" s="6">
        <f t="shared" si="1"/>
        <v>99.147945950032579</v>
      </c>
    </row>
    <row r="135" spans="1:9" ht="24.95" customHeight="1">
      <c r="A135" s="15" t="s">
        <v>20</v>
      </c>
      <c r="B135" s="15"/>
      <c r="C135" s="15"/>
      <c r="D135" s="15"/>
      <c r="E135" s="15"/>
      <c r="F135" s="5">
        <v>343695</v>
      </c>
      <c r="G135" s="5">
        <v>237823</v>
      </c>
      <c r="H135" s="5">
        <v>130380.16</v>
      </c>
      <c r="I135" s="6">
        <f t="shared" si="1"/>
        <v>54.822351076220556</v>
      </c>
    </row>
    <row r="136" spans="1:9" ht="24.95" customHeight="1">
      <c r="A136" s="15" t="s">
        <v>21</v>
      </c>
      <c r="B136" s="15"/>
      <c r="C136" s="15"/>
      <c r="D136" s="15"/>
      <c r="E136" s="15"/>
      <c r="F136" s="5">
        <v>2871580</v>
      </c>
      <c r="G136" s="5">
        <v>1611832</v>
      </c>
      <c r="H136" s="5">
        <v>1104790.06</v>
      </c>
      <c r="I136" s="6">
        <f t="shared" ref="I136:I199" si="2">SUM(H136)/G136*100</f>
        <v>68.542506911390277</v>
      </c>
    </row>
    <row r="137" spans="1:9" ht="24.95" customHeight="1">
      <c r="A137" s="15" t="s">
        <v>22</v>
      </c>
      <c r="B137" s="15"/>
      <c r="C137" s="15"/>
      <c r="D137" s="15"/>
      <c r="E137" s="15"/>
      <c r="F137" s="5">
        <v>1249523</v>
      </c>
      <c r="G137" s="5">
        <v>759498</v>
      </c>
      <c r="H137" s="5">
        <v>672830.18</v>
      </c>
      <c r="I137" s="6">
        <f t="shared" si="2"/>
        <v>88.588802077161503</v>
      </c>
    </row>
    <row r="138" spans="1:9" ht="37.5" customHeight="1">
      <c r="A138" s="15" t="s">
        <v>23</v>
      </c>
      <c r="B138" s="15"/>
      <c r="C138" s="15"/>
      <c r="D138" s="15"/>
      <c r="E138" s="15"/>
      <c r="F138" s="5">
        <v>485442</v>
      </c>
      <c r="G138" s="5">
        <v>341293</v>
      </c>
      <c r="H138" s="5">
        <v>260665.47</v>
      </c>
      <c r="I138" s="6">
        <f t="shared" si="2"/>
        <v>76.375861796169275</v>
      </c>
    </row>
    <row r="139" spans="1:9" ht="34.5" customHeight="1">
      <c r="A139" s="14" t="s">
        <v>24</v>
      </c>
      <c r="B139" s="14"/>
      <c r="C139" s="14"/>
      <c r="D139" s="14"/>
      <c r="E139" s="14"/>
      <c r="F139" s="5">
        <v>2343311</v>
      </c>
      <c r="G139" s="5">
        <v>1859619</v>
      </c>
      <c r="H139" s="5">
        <v>1670119.24</v>
      </c>
      <c r="I139" s="6">
        <f t="shared" si="2"/>
        <v>89.809753503271367</v>
      </c>
    </row>
    <row r="140" spans="1:9" ht="43.5" customHeight="1">
      <c r="A140" s="15" t="s">
        <v>50</v>
      </c>
      <c r="B140" s="15"/>
      <c r="C140" s="15"/>
      <c r="D140" s="15"/>
      <c r="E140" s="15"/>
      <c r="F140" s="5">
        <v>5390</v>
      </c>
      <c r="G140" s="5">
        <v>5390</v>
      </c>
      <c r="H140" s="7"/>
      <c r="I140" s="6">
        <f t="shared" si="2"/>
        <v>0</v>
      </c>
    </row>
    <row r="141" spans="1:9" ht="42.75" customHeight="1">
      <c r="A141" s="15" t="s">
        <v>25</v>
      </c>
      <c r="B141" s="15"/>
      <c r="C141" s="15"/>
      <c r="D141" s="15"/>
      <c r="E141" s="15"/>
      <c r="F141" s="5">
        <v>2337921</v>
      </c>
      <c r="G141" s="5">
        <v>1854229</v>
      </c>
      <c r="H141" s="5">
        <v>1670119.24</v>
      </c>
      <c r="I141" s="6">
        <f t="shared" si="2"/>
        <v>90.070818652927983</v>
      </c>
    </row>
    <row r="142" spans="1:9" ht="24.95" customHeight="1">
      <c r="A142" s="11" t="s">
        <v>26</v>
      </c>
      <c r="B142" s="11"/>
      <c r="C142" s="11"/>
      <c r="D142" s="11"/>
      <c r="E142" s="11"/>
      <c r="F142" s="5">
        <v>43956576</v>
      </c>
      <c r="G142" s="5">
        <v>30563621</v>
      </c>
      <c r="H142" s="5">
        <v>26758670.329999998</v>
      </c>
      <c r="I142" s="6">
        <f t="shared" si="2"/>
        <v>87.550720282783246</v>
      </c>
    </row>
    <row r="143" spans="1:9" ht="39.75" customHeight="1">
      <c r="A143" s="14" t="s">
        <v>27</v>
      </c>
      <c r="B143" s="14"/>
      <c r="C143" s="14"/>
      <c r="D143" s="14"/>
      <c r="E143" s="14"/>
      <c r="F143" s="5">
        <v>43956576</v>
      </c>
      <c r="G143" s="5">
        <v>30563621</v>
      </c>
      <c r="H143" s="5">
        <v>26758670.329999998</v>
      </c>
      <c r="I143" s="6">
        <f t="shared" si="2"/>
        <v>87.550720282783246</v>
      </c>
    </row>
    <row r="144" spans="1:9" ht="24.95" customHeight="1">
      <c r="A144" s="11" t="s">
        <v>30</v>
      </c>
      <c r="B144" s="11"/>
      <c r="C144" s="11"/>
      <c r="D144" s="11"/>
      <c r="E144" s="11"/>
      <c r="F144" s="5">
        <v>30065</v>
      </c>
      <c r="G144" s="5">
        <v>29997</v>
      </c>
      <c r="H144" s="5">
        <v>4185.05</v>
      </c>
      <c r="I144" s="6">
        <f t="shared" si="2"/>
        <v>13.951561822848952</v>
      </c>
    </row>
    <row r="145" spans="1:9" ht="24.95" customHeight="1">
      <c r="A145" s="10" t="s">
        <v>31</v>
      </c>
      <c r="B145" s="10"/>
      <c r="C145" s="10"/>
      <c r="D145" s="10"/>
      <c r="E145" s="10"/>
      <c r="F145" s="5">
        <v>5547073</v>
      </c>
      <c r="G145" s="5">
        <v>2897208</v>
      </c>
      <c r="H145" s="5">
        <v>1097789.99</v>
      </c>
      <c r="I145" s="6">
        <f t="shared" si="2"/>
        <v>37.89130742425121</v>
      </c>
    </row>
    <row r="146" spans="1:9" ht="24.95" customHeight="1">
      <c r="A146" s="11" t="s">
        <v>32</v>
      </c>
      <c r="B146" s="11"/>
      <c r="C146" s="11"/>
      <c r="D146" s="11"/>
      <c r="E146" s="11"/>
      <c r="F146" s="5">
        <v>1540500</v>
      </c>
      <c r="G146" s="5">
        <v>607740</v>
      </c>
      <c r="H146" s="5">
        <v>364914</v>
      </c>
      <c r="I146" s="6">
        <f t="shared" si="2"/>
        <v>60.044426893079276</v>
      </c>
    </row>
    <row r="147" spans="1:9" ht="38.25" customHeight="1">
      <c r="A147" s="14" t="s">
        <v>33</v>
      </c>
      <c r="B147" s="14"/>
      <c r="C147" s="14"/>
      <c r="D147" s="14"/>
      <c r="E147" s="14"/>
      <c r="F147" s="5">
        <v>1540500</v>
      </c>
      <c r="G147" s="5">
        <v>607740</v>
      </c>
      <c r="H147" s="5">
        <v>364914</v>
      </c>
      <c r="I147" s="6">
        <f t="shared" si="2"/>
        <v>60.044426893079276</v>
      </c>
    </row>
    <row r="148" spans="1:9" ht="24.95" customHeight="1">
      <c r="A148" s="11" t="s">
        <v>36</v>
      </c>
      <c r="B148" s="11"/>
      <c r="C148" s="11"/>
      <c r="D148" s="11"/>
      <c r="E148" s="11"/>
      <c r="F148" s="5">
        <v>4006573</v>
      </c>
      <c r="G148" s="5">
        <v>2289468</v>
      </c>
      <c r="H148" s="5">
        <v>732875.99</v>
      </c>
      <c r="I148" s="6">
        <f t="shared" si="2"/>
        <v>32.010754900265034</v>
      </c>
    </row>
    <row r="149" spans="1:9" ht="39" customHeight="1">
      <c r="A149" s="14" t="s">
        <v>37</v>
      </c>
      <c r="B149" s="14"/>
      <c r="C149" s="14"/>
      <c r="D149" s="14"/>
      <c r="E149" s="14"/>
      <c r="F149" s="5">
        <v>4006573</v>
      </c>
      <c r="G149" s="5">
        <v>2289468</v>
      </c>
      <c r="H149" s="5">
        <v>732875.99</v>
      </c>
      <c r="I149" s="6">
        <f t="shared" si="2"/>
        <v>32.010754900265034</v>
      </c>
    </row>
    <row r="150" spans="1:9" ht="38.25" customHeight="1">
      <c r="A150" s="12" t="s">
        <v>51</v>
      </c>
      <c r="B150" s="12"/>
      <c r="C150" s="12"/>
      <c r="D150" s="12"/>
      <c r="E150" s="12"/>
      <c r="F150" s="5">
        <v>178693086</v>
      </c>
      <c r="G150" s="5">
        <v>125718152</v>
      </c>
      <c r="H150" s="5">
        <v>104877106.28</v>
      </c>
      <c r="I150" s="6">
        <f t="shared" si="2"/>
        <v>83.422405286390145</v>
      </c>
    </row>
    <row r="151" spans="1:9" ht="24.95" customHeight="1">
      <c r="A151" s="10" t="s">
        <v>9</v>
      </c>
      <c r="B151" s="10"/>
      <c r="C151" s="10"/>
      <c r="D151" s="10"/>
      <c r="E151" s="10"/>
      <c r="F151" s="5">
        <v>174974721</v>
      </c>
      <c r="G151" s="5">
        <v>125001902</v>
      </c>
      <c r="H151" s="5">
        <v>104459206.28</v>
      </c>
      <c r="I151" s="6">
        <f t="shared" si="2"/>
        <v>83.566093482321563</v>
      </c>
    </row>
    <row r="152" spans="1:9" ht="24.95" customHeight="1">
      <c r="A152" s="11" t="s">
        <v>10</v>
      </c>
      <c r="B152" s="11"/>
      <c r="C152" s="11"/>
      <c r="D152" s="11"/>
      <c r="E152" s="11"/>
      <c r="F152" s="5">
        <v>115069585</v>
      </c>
      <c r="G152" s="5">
        <v>83738308</v>
      </c>
      <c r="H152" s="5">
        <v>71962575.340000004</v>
      </c>
      <c r="I152" s="6">
        <f t="shared" si="2"/>
        <v>85.937460475079106</v>
      </c>
    </row>
    <row r="153" spans="1:9" ht="24.95" customHeight="1">
      <c r="A153" s="14" t="s">
        <v>11</v>
      </c>
      <c r="B153" s="14"/>
      <c r="C153" s="14"/>
      <c r="D153" s="14"/>
      <c r="E153" s="14"/>
      <c r="F153" s="5">
        <v>94306051</v>
      </c>
      <c r="G153" s="5">
        <v>68712318</v>
      </c>
      <c r="H153" s="5">
        <v>58967857.450000003</v>
      </c>
      <c r="I153" s="6">
        <f t="shared" si="2"/>
        <v>85.818466275581045</v>
      </c>
    </row>
    <row r="154" spans="1:9" ht="24.95" customHeight="1">
      <c r="A154" s="15" t="s">
        <v>12</v>
      </c>
      <c r="B154" s="15"/>
      <c r="C154" s="15"/>
      <c r="D154" s="15"/>
      <c r="E154" s="15"/>
      <c r="F154" s="5">
        <v>94306051</v>
      </c>
      <c r="G154" s="5">
        <v>68712318</v>
      </c>
      <c r="H154" s="5">
        <v>58967857.450000003</v>
      </c>
      <c r="I154" s="6">
        <f t="shared" si="2"/>
        <v>85.818466275581045</v>
      </c>
    </row>
    <row r="155" spans="1:9" ht="24.95" customHeight="1">
      <c r="A155" s="14" t="s">
        <v>13</v>
      </c>
      <c r="B155" s="14"/>
      <c r="C155" s="14"/>
      <c r="D155" s="14"/>
      <c r="E155" s="14"/>
      <c r="F155" s="5">
        <v>20763534</v>
      </c>
      <c r="G155" s="5">
        <v>15025990</v>
      </c>
      <c r="H155" s="5">
        <v>12994717.890000001</v>
      </c>
      <c r="I155" s="6">
        <f t="shared" si="2"/>
        <v>86.481608799154003</v>
      </c>
    </row>
    <row r="156" spans="1:9" ht="24.95" customHeight="1">
      <c r="A156" s="11" t="s">
        <v>14</v>
      </c>
      <c r="B156" s="11"/>
      <c r="C156" s="11"/>
      <c r="D156" s="11"/>
      <c r="E156" s="11"/>
      <c r="F156" s="5">
        <v>58595136</v>
      </c>
      <c r="G156" s="5">
        <v>40201094</v>
      </c>
      <c r="H156" s="5">
        <v>31692380.940000001</v>
      </c>
      <c r="I156" s="6">
        <f t="shared" si="2"/>
        <v>78.8346231075204</v>
      </c>
    </row>
    <row r="157" spans="1:9" ht="24.95" customHeight="1">
      <c r="A157" s="14" t="s">
        <v>15</v>
      </c>
      <c r="B157" s="14"/>
      <c r="C157" s="14"/>
      <c r="D157" s="14"/>
      <c r="E157" s="14"/>
      <c r="F157" s="5">
        <v>7300610</v>
      </c>
      <c r="G157" s="5">
        <v>4588890</v>
      </c>
      <c r="H157" s="5">
        <v>2412622.1</v>
      </c>
      <c r="I157" s="6">
        <f t="shared" si="2"/>
        <v>52.575287269906234</v>
      </c>
    </row>
    <row r="158" spans="1:9" ht="24.95" customHeight="1">
      <c r="A158" s="14" t="s">
        <v>40</v>
      </c>
      <c r="B158" s="14"/>
      <c r="C158" s="14"/>
      <c r="D158" s="14"/>
      <c r="E158" s="14"/>
      <c r="F158" s="5">
        <v>95179</v>
      </c>
      <c r="G158" s="5">
        <v>24454</v>
      </c>
      <c r="H158" s="5">
        <v>24452.04</v>
      </c>
      <c r="I158" s="6">
        <f t="shared" si="2"/>
        <v>99.991984951337216</v>
      </c>
    </row>
    <row r="159" spans="1:9" ht="24.95" customHeight="1">
      <c r="A159" s="14" t="s">
        <v>16</v>
      </c>
      <c r="B159" s="14"/>
      <c r="C159" s="14"/>
      <c r="D159" s="14"/>
      <c r="E159" s="14"/>
      <c r="F159" s="5">
        <v>17333065</v>
      </c>
      <c r="G159" s="5">
        <v>13250361</v>
      </c>
      <c r="H159" s="5">
        <v>10088779.869999999</v>
      </c>
      <c r="I159" s="6">
        <f t="shared" si="2"/>
        <v>76.139660421327378</v>
      </c>
    </row>
    <row r="160" spans="1:9" ht="24.95" customHeight="1">
      <c r="A160" s="14" t="s">
        <v>17</v>
      </c>
      <c r="B160" s="14"/>
      <c r="C160" s="14"/>
      <c r="D160" s="14"/>
      <c r="E160" s="14"/>
      <c r="F160" s="5">
        <v>2515408</v>
      </c>
      <c r="G160" s="5">
        <v>1911128</v>
      </c>
      <c r="H160" s="5">
        <v>1485470.07</v>
      </c>
      <c r="I160" s="6">
        <f t="shared" si="2"/>
        <v>77.72739816485344</v>
      </c>
    </row>
    <row r="161" spans="1:9" ht="24.95" customHeight="1">
      <c r="A161" s="14" t="s">
        <v>18</v>
      </c>
      <c r="B161" s="14"/>
      <c r="C161" s="14"/>
      <c r="D161" s="14"/>
      <c r="E161" s="14"/>
      <c r="F161" s="5">
        <v>11199271</v>
      </c>
      <c r="G161" s="5">
        <v>6750384</v>
      </c>
      <c r="H161" s="5">
        <v>5641086.9000000004</v>
      </c>
      <c r="I161" s="6">
        <f t="shared" si="2"/>
        <v>83.5669037494756</v>
      </c>
    </row>
    <row r="162" spans="1:9" ht="24.95" customHeight="1">
      <c r="A162" s="15" t="s">
        <v>19</v>
      </c>
      <c r="B162" s="15"/>
      <c r="C162" s="15"/>
      <c r="D162" s="15"/>
      <c r="E162" s="15"/>
      <c r="F162" s="5">
        <v>2524191</v>
      </c>
      <c r="G162" s="5">
        <v>1553064</v>
      </c>
      <c r="H162" s="5">
        <v>1551466.24</v>
      </c>
      <c r="I162" s="6">
        <f t="shared" si="2"/>
        <v>99.897122076102463</v>
      </c>
    </row>
    <row r="163" spans="1:9" ht="24.95" customHeight="1">
      <c r="A163" s="15" t="s">
        <v>20</v>
      </c>
      <c r="B163" s="15"/>
      <c r="C163" s="15"/>
      <c r="D163" s="15"/>
      <c r="E163" s="15"/>
      <c r="F163" s="5">
        <v>922754</v>
      </c>
      <c r="G163" s="5">
        <v>683302</v>
      </c>
      <c r="H163" s="5">
        <v>431391.79</v>
      </c>
      <c r="I163" s="6">
        <f t="shared" si="2"/>
        <v>63.133400751058822</v>
      </c>
    </row>
    <row r="164" spans="1:9" ht="24.95" customHeight="1">
      <c r="A164" s="15" t="s">
        <v>21</v>
      </c>
      <c r="B164" s="15"/>
      <c r="C164" s="15"/>
      <c r="D164" s="15"/>
      <c r="E164" s="15"/>
      <c r="F164" s="5">
        <v>4489747</v>
      </c>
      <c r="G164" s="5">
        <v>2611822</v>
      </c>
      <c r="H164" s="5">
        <v>2200960.7200000002</v>
      </c>
      <c r="I164" s="6">
        <f t="shared" si="2"/>
        <v>84.269169951091612</v>
      </c>
    </row>
    <row r="165" spans="1:9" ht="24.95" customHeight="1">
      <c r="A165" s="15" t="s">
        <v>22</v>
      </c>
      <c r="B165" s="15"/>
      <c r="C165" s="15"/>
      <c r="D165" s="15"/>
      <c r="E165" s="15"/>
      <c r="F165" s="5">
        <v>2575959</v>
      </c>
      <c r="G165" s="5">
        <v>1616939</v>
      </c>
      <c r="H165" s="5">
        <v>1351818.56</v>
      </c>
      <c r="I165" s="6">
        <f t="shared" si="2"/>
        <v>83.603559565326833</v>
      </c>
    </row>
    <row r="166" spans="1:9" ht="36.75" customHeight="1">
      <c r="A166" s="15" t="s">
        <v>23</v>
      </c>
      <c r="B166" s="15"/>
      <c r="C166" s="15"/>
      <c r="D166" s="15"/>
      <c r="E166" s="15"/>
      <c r="F166" s="5">
        <v>686620</v>
      </c>
      <c r="G166" s="5">
        <v>285257</v>
      </c>
      <c r="H166" s="5">
        <v>105449.59</v>
      </c>
      <c r="I166" s="6">
        <f t="shared" si="2"/>
        <v>36.966521417528753</v>
      </c>
    </row>
    <row r="167" spans="1:9" ht="39" customHeight="1">
      <c r="A167" s="14" t="s">
        <v>24</v>
      </c>
      <c r="B167" s="14"/>
      <c r="C167" s="14"/>
      <c r="D167" s="14"/>
      <c r="E167" s="14"/>
      <c r="F167" s="5">
        <v>20151603</v>
      </c>
      <c r="G167" s="5">
        <v>13675877</v>
      </c>
      <c r="H167" s="5">
        <v>12039969.960000001</v>
      </c>
      <c r="I167" s="6">
        <f t="shared" si="2"/>
        <v>88.038009993801509</v>
      </c>
    </row>
    <row r="168" spans="1:9" ht="36.75" customHeight="1">
      <c r="A168" s="15" t="s">
        <v>25</v>
      </c>
      <c r="B168" s="15"/>
      <c r="C168" s="15"/>
      <c r="D168" s="15"/>
      <c r="E168" s="15"/>
      <c r="F168" s="5">
        <v>20151603</v>
      </c>
      <c r="G168" s="5">
        <v>13675877</v>
      </c>
      <c r="H168" s="5">
        <v>12039969.960000001</v>
      </c>
      <c r="I168" s="6">
        <f t="shared" si="2"/>
        <v>88.038009993801509</v>
      </c>
    </row>
    <row r="169" spans="1:9" ht="24.95" customHeight="1">
      <c r="A169" s="11" t="s">
        <v>28</v>
      </c>
      <c r="B169" s="11"/>
      <c r="C169" s="11"/>
      <c r="D169" s="11"/>
      <c r="E169" s="11"/>
      <c r="F169" s="5">
        <v>1290000</v>
      </c>
      <c r="G169" s="5">
        <v>1042500</v>
      </c>
      <c r="H169" s="5">
        <v>804250</v>
      </c>
      <c r="I169" s="6">
        <f t="shared" si="2"/>
        <v>77.146282973621112</v>
      </c>
    </row>
    <row r="170" spans="1:9" ht="24.95" customHeight="1">
      <c r="A170" s="14" t="s">
        <v>29</v>
      </c>
      <c r="B170" s="14"/>
      <c r="C170" s="14"/>
      <c r="D170" s="14"/>
      <c r="E170" s="14"/>
      <c r="F170" s="5">
        <v>1290000</v>
      </c>
      <c r="G170" s="5">
        <v>1042500</v>
      </c>
      <c r="H170" s="5">
        <v>804250</v>
      </c>
      <c r="I170" s="6">
        <f t="shared" si="2"/>
        <v>77.146282973621112</v>
      </c>
    </row>
    <row r="171" spans="1:9" ht="24.95" customHeight="1">
      <c r="A171" s="11" t="s">
        <v>30</v>
      </c>
      <c r="B171" s="11"/>
      <c r="C171" s="11"/>
      <c r="D171" s="11"/>
      <c r="E171" s="11"/>
      <c r="F171" s="5">
        <v>20000</v>
      </c>
      <c r="G171" s="5">
        <v>20000</v>
      </c>
      <c r="H171" s="7"/>
      <c r="I171" s="6">
        <f t="shared" si="2"/>
        <v>0</v>
      </c>
    </row>
    <row r="172" spans="1:9" ht="24.95" customHeight="1">
      <c r="A172" s="10" t="s">
        <v>31</v>
      </c>
      <c r="B172" s="10"/>
      <c r="C172" s="10"/>
      <c r="D172" s="10"/>
      <c r="E172" s="10"/>
      <c r="F172" s="5">
        <v>3718365</v>
      </c>
      <c r="G172" s="5">
        <v>716250</v>
      </c>
      <c r="H172" s="5">
        <v>417900</v>
      </c>
      <c r="I172" s="6">
        <f t="shared" si="2"/>
        <v>58.345549738219894</v>
      </c>
    </row>
    <row r="173" spans="1:9" ht="24.95" customHeight="1">
      <c r="A173" s="11" t="s">
        <v>32</v>
      </c>
      <c r="B173" s="11"/>
      <c r="C173" s="11"/>
      <c r="D173" s="11"/>
      <c r="E173" s="11"/>
      <c r="F173" s="5">
        <v>3718365</v>
      </c>
      <c r="G173" s="5">
        <v>716250</v>
      </c>
      <c r="H173" s="5">
        <v>417900</v>
      </c>
      <c r="I173" s="6">
        <f t="shared" si="2"/>
        <v>58.345549738219894</v>
      </c>
    </row>
    <row r="174" spans="1:9" ht="34.5" customHeight="1">
      <c r="A174" s="14" t="s">
        <v>33</v>
      </c>
      <c r="B174" s="14"/>
      <c r="C174" s="14"/>
      <c r="D174" s="14"/>
      <c r="E174" s="14"/>
      <c r="F174" s="5">
        <v>3518365</v>
      </c>
      <c r="G174" s="5">
        <v>716250</v>
      </c>
      <c r="H174" s="5">
        <v>417900</v>
      </c>
      <c r="I174" s="6">
        <f t="shared" si="2"/>
        <v>58.345549738219894</v>
      </c>
    </row>
    <row r="175" spans="1:9" ht="24.95" customHeight="1">
      <c r="A175" s="14" t="s">
        <v>52</v>
      </c>
      <c r="B175" s="14"/>
      <c r="C175" s="14"/>
      <c r="D175" s="14"/>
      <c r="E175" s="14"/>
      <c r="F175" s="5">
        <v>200000</v>
      </c>
      <c r="G175" s="7"/>
      <c r="H175" s="7"/>
      <c r="I175" s="6"/>
    </row>
    <row r="176" spans="1:9" ht="24.95" customHeight="1">
      <c r="A176" s="15" t="s">
        <v>53</v>
      </c>
      <c r="B176" s="15"/>
      <c r="C176" s="15"/>
      <c r="D176" s="15"/>
      <c r="E176" s="15"/>
      <c r="F176" s="5">
        <v>200000</v>
      </c>
      <c r="G176" s="7"/>
      <c r="H176" s="7"/>
      <c r="I176" s="6"/>
    </row>
    <row r="177" spans="1:9" ht="34.5" customHeight="1">
      <c r="A177" s="12" t="s">
        <v>54</v>
      </c>
      <c r="B177" s="12"/>
      <c r="C177" s="12"/>
      <c r="D177" s="12"/>
      <c r="E177" s="12"/>
      <c r="F177" s="5">
        <v>777175719.39999998</v>
      </c>
      <c r="G177" s="5">
        <v>576891145.39999998</v>
      </c>
      <c r="H177" s="5">
        <v>204354750.15000001</v>
      </c>
      <c r="I177" s="6">
        <f t="shared" si="2"/>
        <v>35.423450642201523</v>
      </c>
    </row>
    <row r="178" spans="1:9" ht="24.95" customHeight="1">
      <c r="A178" s="10" t="s">
        <v>9</v>
      </c>
      <c r="B178" s="10"/>
      <c r="C178" s="10"/>
      <c r="D178" s="10"/>
      <c r="E178" s="10"/>
      <c r="F178" s="5">
        <v>417486228.39999998</v>
      </c>
      <c r="G178" s="5">
        <v>296576654.39999998</v>
      </c>
      <c r="H178" s="5">
        <v>161797283.22</v>
      </c>
      <c r="I178" s="6">
        <f t="shared" si="2"/>
        <v>54.554962711859368</v>
      </c>
    </row>
    <row r="179" spans="1:9" ht="24.95" customHeight="1">
      <c r="A179" s="11" t="s">
        <v>10</v>
      </c>
      <c r="B179" s="11"/>
      <c r="C179" s="11"/>
      <c r="D179" s="11"/>
      <c r="E179" s="11"/>
      <c r="F179" s="5">
        <v>24642423</v>
      </c>
      <c r="G179" s="5">
        <v>18656497</v>
      </c>
      <c r="H179" s="5">
        <v>16756289.869999999</v>
      </c>
      <c r="I179" s="6">
        <f t="shared" si="2"/>
        <v>89.814769996746975</v>
      </c>
    </row>
    <row r="180" spans="1:9" ht="24.95" customHeight="1">
      <c r="A180" s="14" t="s">
        <v>11</v>
      </c>
      <c r="B180" s="14"/>
      <c r="C180" s="14"/>
      <c r="D180" s="14"/>
      <c r="E180" s="14"/>
      <c r="F180" s="5">
        <v>20221700</v>
      </c>
      <c r="G180" s="5">
        <v>15274400</v>
      </c>
      <c r="H180" s="5">
        <v>13744922.35</v>
      </c>
      <c r="I180" s="6">
        <f t="shared" si="2"/>
        <v>89.986659705127536</v>
      </c>
    </row>
    <row r="181" spans="1:9" ht="24.95" customHeight="1">
      <c r="A181" s="15" t="s">
        <v>12</v>
      </c>
      <c r="B181" s="15"/>
      <c r="C181" s="15"/>
      <c r="D181" s="15"/>
      <c r="E181" s="15"/>
      <c r="F181" s="5">
        <v>20221700</v>
      </c>
      <c r="G181" s="5">
        <v>15274400</v>
      </c>
      <c r="H181" s="5">
        <v>13744922.35</v>
      </c>
      <c r="I181" s="6">
        <f t="shared" si="2"/>
        <v>89.986659705127536</v>
      </c>
    </row>
    <row r="182" spans="1:9" ht="24.95" customHeight="1">
      <c r="A182" s="14" t="s">
        <v>13</v>
      </c>
      <c r="B182" s="14"/>
      <c r="C182" s="14"/>
      <c r="D182" s="14"/>
      <c r="E182" s="14"/>
      <c r="F182" s="5">
        <v>4420723</v>
      </c>
      <c r="G182" s="5">
        <v>3382097</v>
      </c>
      <c r="H182" s="5">
        <v>3011367.52</v>
      </c>
      <c r="I182" s="6">
        <f t="shared" si="2"/>
        <v>89.038472876443223</v>
      </c>
    </row>
    <row r="183" spans="1:9" ht="24.95" customHeight="1">
      <c r="A183" s="11" t="s">
        <v>14</v>
      </c>
      <c r="B183" s="11"/>
      <c r="C183" s="11"/>
      <c r="D183" s="11"/>
      <c r="E183" s="11"/>
      <c r="F183" s="5">
        <v>323706707.39999998</v>
      </c>
      <c r="G183" s="5">
        <v>218134576.40000001</v>
      </c>
      <c r="H183" s="5">
        <v>109181355.92</v>
      </c>
      <c r="I183" s="6">
        <f t="shared" si="2"/>
        <v>50.052292360928064</v>
      </c>
    </row>
    <row r="184" spans="1:9" ht="24.95" customHeight="1">
      <c r="A184" s="14" t="s">
        <v>15</v>
      </c>
      <c r="B184" s="14"/>
      <c r="C184" s="14"/>
      <c r="D184" s="14"/>
      <c r="E184" s="14"/>
      <c r="F184" s="5">
        <v>1410542</v>
      </c>
      <c r="G184" s="5">
        <v>1106070</v>
      </c>
      <c r="H184" s="5">
        <v>209718.8</v>
      </c>
      <c r="I184" s="6">
        <f t="shared" si="2"/>
        <v>18.960716771994537</v>
      </c>
    </row>
    <row r="185" spans="1:9" ht="24.95" customHeight="1">
      <c r="A185" s="14" t="s">
        <v>16</v>
      </c>
      <c r="B185" s="14"/>
      <c r="C185" s="14"/>
      <c r="D185" s="14"/>
      <c r="E185" s="14"/>
      <c r="F185" s="5">
        <v>294637241.39999998</v>
      </c>
      <c r="G185" s="5">
        <v>189650826.40000001</v>
      </c>
      <c r="H185" s="5">
        <v>90443066.299999997</v>
      </c>
      <c r="I185" s="6">
        <f t="shared" si="2"/>
        <v>47.689255046662957</v>
      </c>
    </row>
    <row r="186" spans="1:9" ht="24.95" customHeight="1">
      <c r="A186" s="14" t="s">
        <v>17</v>
      </c>
      <c r="B186" s="14"/>
      <c r="C186" s="14"/>
      <c r="D186" s="14"/>
      <c r="E186" s="14"/>
      <c r="F186" s="5">
        <v>14280</v>
      </c>
      <c r="G186" s="5">
        <v>10620</v>
      </c>
      <c r="H186" s="8">
        <v>480</v>
      </c>
      <c r="I186" s="6">
        <f t="shared" si="2"/>
        <v>4.5197740112994351</v>
      </c>
    </row>
    <row r="187" spans="1:9" ht="24.95" customHeight="1">
      <c r="A187" s="14" t="s">
        <v>18</v>
      </c>
      <c r="B187" s="14"/>
      <c r="C187" s="14"/>
      <c r="D187" s="14"/>
      <c r="E187" s="14"/>
      <c r="F187" s="5">
        <v>27454244</v>
      </c>
      <c r="G187" s="5">
        <v>27222360</v>
      </c>
      <c r="H187" s="5">
        <v>18445100.82</v>
      </c>
      <c r="I187" s="6">
        <f t="shared" si="2"/>
        <v>67.757170282076942</v>
      </c>
    </row>
    <row r="188" spans="1:9" ht="24.95" customHeight="1">
      <c r="A188" s="15" t="s">
        <v>20</v>
      </c>
      <c r="B188" s="15"/>
      <c r="C188" s="15"/>
      <c r="D188" s="15"/>
      <c r="E188" s="15"/>
      <c r="F188" s="5">
        <v>17573</v>
      </c>
      <c r="G188" s="5">
        <v>13253</v>
      </c>
      <c r="H188" s="5">
        <v>8855.0300000000007</v>
      </c>
      <c r="I188" s="6">
        <f t="shared" si="2"/>
        <v>66.815287104806458</v>
      </c>
    </row>
    <row r="189" spans="1:9" ht="24.95" customHeight="1">
      <c r="A189" s="15" t="s">
        <v>21</v>
      </c>
      <c r="B189" s="15"/>
      <c r="C189" s="15"/>
      <c r="D189" s="15"/>
      <c r="E189" s="15"/>
      <c r="F189" s="5">
        <v>27098453</v>
      </c>
      <c r="G189" s="5">
        <v>26972752</v>
      </c>
      <c r="H189" s="5">
        <v>18279112.050000001</v>
      </c>
      <c r="I189" s="6">
        <f t="shared" si="2"/>
        <v>67.768806275310737</v>
      </c>
    </row>
    <row r="190" spans="1:9" ht="24.95" customHeight="1">
      <c r="A190" s="15" t="s">
        <v>22</v>
      </c>
      <c r="B190" s="15"/>
      <c r="C190" s="15"/>
      <c r="D190" s="15"/>
      <c r="E190" s="15"/>
      <c r="F190" s="5">
        <v>334307</v>
      </c>
      <c r="G190" s="5">
        <v>233421</v>
      </c>
      <c r="H190" s="5">
        <v>154674.14000000001</v>
      </c>
      <c r="I190" s="6">
        <f t="shared" si="2"/>
        <v>66.264020803612368</v>
      </c>
    </row>
    <row r="191" spans="1:9" ht="37.5" customHeight="1">
      <c r="A191" s="15" t="s">
        <v>23</v>
      </c>
      <c r="B191" s="15"/>
      <c r="C191" s="15"/>
      <c r="D191" s="15"/>
      <c r="E191" s="15"/>
      <c r="F191" s="5">
        <v>3911</v>
      </c>
      <c r="G191" s="5">
        <v>2934</v>
      </c>
      <c r="H191" s="5">
        <v>2459.6</v>
      </c>
      <c r="I191" s="6">
        <f t="shared" si="2"/>
        <v>83.830947511929097</v>
      </c>
    </row>
    <row r="192" spans="1:9" ht="36" customHeight="1">
      <c r="A192" s="14" t="s">
        <v>24</v>
      </c>
      <c r="B192" s="14"/>
      <c r="C192" s="14"/>
      <c r="D192" s="14"/>
      <c r="E192" s="14"/>
      <c r="F192" s="5">
        <v>190400</v>
      </c>
      <c r="G192" s="5">
        <v>144700</v>
      </c>
      <c r="H192" s="5">
        <v>82990</v>
      </c>
      <c r="I192" s="6">
        <f t="shared" si="2"/>
        <v>57.353144436765724</v>
      </c>
    </row>
    <row r="193" spans="1:9" ht="36.75" customHeight="1">
      <c r="A193" s="15" t="s">
        <v>25</v>
      </c>
      <c r="B193" s="15"/>
      <c r="C193" s="15"/>
      <c r="D193" s="15"/>
      <c r="E193" s="15"/>
      <c r="F193" s="5">
        <v>190400</v>
      </c>
      <c r="G193" s="5">
        <v>144700</v>
      </c>
      <c r="H193" s="5">
        <v>82990</v>
      </c>
      <c r="I193" s="6">
        <f t="shared" si="2"/>
        <v>57.353144436765724</v>
      </c>
    </row>
    <row r="194" spans="1:9" ht="24.95" customHeight="1">
      <c r="A194" s="11" t="s">
        <v>26</v>
      </c>
      <c r="B194" s="11"/>
      <c r="C194" s="11"/>
      <c r="D194" s="11"/>
      <c r="E194" s="11"/>
      <c r="F194" s="5">
        <v>69010257</v>
      </c>
      <c r="G194" s="5">
        <v>59672895</v>
      </c>
      <c r="H194" s="5">
        <v>35783992.829999998</v>
      </c>
      <c r="I194" s="6">
        <f t="shared" si="2"/>
        <v>59.966912666127556</v>
      </c>
    </row>
    <row r="195" spans="1:9" ht="33" customHeight="1">
      <c r="A195" s="14" t="s">
        <v>27</v>
      </c>
      <c r="B195" s="14"/>
      <c r="C195" s="14"/>
      <c r="D195" s="14"/>
      <c r="E195" s="14"/>
      <c r="F195" s="5">
        <v>69010257</v>
      </c>
      <c r="G195" s="5">
        <v>59672895</v>
      </c>
      <c r="H195" s="5">
        <v>35783992.829999998</v>
      </c>
      <c r="I195" s="6">
        <f t="shared" si="2"/>
        <v>59.966912666127556</v>
      </c>
    </row>
    <row r="196" spans="1:9" ht="24.95" customHeight="1">
      <c r="A196" s="11" t="s">
        <v>30</v>
      </c>
      <c r="B196" s="11"/>
      <c r="C196" s="11"/>
      <c r="D196" s="11"/>
      <c r="E196" s="11"/>
      <c r="F196" s="5">
        <v>126841</v>
      </c>
      <c r="G196" s="5">
        <v>112686</v>
      </c>
      <c r="H196" s="5">
        <v>75644.600000000006</v>
      </c>
      <c r="I196" s="6">
        <f t="shared" si="2"/>
        <v>67.128658395896565</v>
      </c>
    </row>
    <row r="197" spans="1:9" ht="24.95" customHeight="1">
      <c r="A197" s="10" t="s">
        <v>31</v>
      </c>
      <c r="B197" s="10"/>
      <c r="C197" s="10"/>
      <c r="D197" s="10"/>
      <c r="E197" s="10"/>
      <c r="F197" s="5">
        <v>359689491</v>
      </c>
      <c r="G197" s="5">
        <v>280314491</v>
      </c>
      <c r="H197" s="5">
        <v>42557466.93</v>
      </c>
      <c r="I197" s="6">
        <f t="shared" si="2"/>
        <v>15.182043132404456</v>
      </c>
    </row>
    <row r="198" spans="1:9" ht="24.95" customHeight="1">
      <c r="A198" s="11" t="s">
        <v>32</v>
      </c>
      <c r="B198" s="11"/>
      <c r="C198" s="11"/>
      <c r="D198" s="11"/>
      <c r="E198" s="11"/>
      <c r="F198" s="5">
        <v>341889491</v>
      </c>
      <c r="G198" s="5">
        <v>265092691</v>
      </c>
      <c r="H198" s="5">
        <v>27781442.93</v>
      </c>
      <c r="I198" s="6">
        <f t="shared" si="2"/>
        <v>10.47989773886297</v>
      </c>
    </row>
    <row r="199" spans="1:9" ht="37.5" customHeight="1">
      <c r="A199" s="14" t="s">
        <v>33</v>
      </c>
      <c r="B199" s="14"/>
      <c r="C199" s="14"/>
      <c r="D199" s="14"/>
      <c r="E199" s="14"/>
      <c r="F199" s="5">
        <v>2219999</v>
      </c>
      <c r="G199" s="5">
        <v>2219999</v>
      </c>
      <c r="H199" s="5">
        <v>528000</v>
      </c>
      <c r="I199" s="6">
        <f t="shared" si="2"/>
        <v>23.783794497204727</v>
      </c>
    </row>
    <row r="200" spans="1:9" ht="24.95" customHeight="1">
      <c r="A200" s="14" t="s">
        <v>34</v>
      </c>
      <c r="B200" s="14"/>
      <c r="C200" s="14"/>
      <c r="D200" s="14"/>
      <c r="E200" s="14"/>
      <c r="F200" s="5">
        <v>19610606</v>
      </c>
      <c r="G200" s="5">
        <v>15654516</v>
      </c>
      <c r="H200" s="5">
        <v>8742766.6699999999</v>
      </c>
      <c r="I200" s="6">
        <f t="shared" ref="I200:I263" si="3">SUM(H200)/G200*100</f>
        <v>55.848208082575027</v>
      </c>
    </row>
    <row r="201" spans="1:9" ht="35.25" customHeight="1">
      <c r="A201" s="15" t="s">
        <v>55</v>
      </c>
      <c r="B201" s="15"/>
      <c r="C201" s="15"/>
      <c r="D201" s="15"/>
      <c r="E201" s="15"/>
      <c r="F201" s="5">
        <v>19610606</v>
      </c>
      <c r="G201" s="5">
        <v>15654516</v>
      </c>
      <c r="H201" s="5">
        <v>8742766.6699999999</v>
      </c>
      <c r="I201" s="6">
        <f t="shared" si="3"/>
        <v>55.848208082575027</v>
      </c>
    </row>
    <row r="202" spans="1:9" ht="24.95" customHeight="1">
      <c r="A202" s="14" t="s">
        <v>44</v>
      </c>
      <c r="B202" s="14"/>
      <c r="C202" s="14"/>
      <c r="D202" s="14"/>
      <c r="E202" s="14"/>
      <c r="F202" s="5">
        <v>295758886</v>
      </c>
      <c r="G202" s="5">
        <v>232526976</v>
      </c>
      <c r="H202" s="5">
        <v>16399294.890000001</v>
      </c>
      <c r="I202" s="6">
        <f t="shared" si="3"/>
        <v>7.0526418792802774</v>
      </c>
    </row>
    <row r="203" spans="1:9" ht="36.75" customHeight="1">
      <c r="A203" s="15" t="s">
        <v>56</v>
      </c>
      <c r="B203" s="15"/>
      <c r="C203" s="15"/>
      <c r="D203" s="15"/>
      <c r="E203" s="15"/>
      <c r="F203" s="5">
        <v>67785593</v>
      </c>
      <c r="G203" s="5">
        <v>36616683</v>
      </c>
      <c r="H203" s="5">
        <v>9293986.1699999999</v>
      </c>
      <c r="I203" s="6">
        <f t="shared" si="3"/>
        <v>25.381835296222761</v>
      </c>
    </row>
    <row r="204" spans="1:9" ht="24.95" customHeight="1">
      <c r="A204" s="15" t="s">
        <v>45</v>
      </c>
      <c r="B204" s="15"/>
      <c r="C204" s="15"/>
      <c r="D204" s="15"/>
      <c r="E204" s="15"/>
      <c r="F204" s="5">
        <v>227973293</v>
      </c>
      <c r="G204" s="5">
        <v>195910293</v>
      </c>
      <c r="H204" s="5">
        <v>7105308.7199999997</v>
      </c>
      <c r="I204" s="6">
        <f t="shared" si="3"/>
        <v>3.6268174638481097</v>
      </c>
    </row>
    <row r="205" spans="1:9" ht="24.95" customHeight="1">
      <c r="A205" s="14" t="s">
        <v>52</v>
      </c>
      <c r="B205" s="14"/>
      <c r="C205" s="14"/>
      <c r="D205" s="14"/>
      <c r="E205" s="14"/>
      <c r="F205" s="5">
        <v>24300000</v>
      </c>
      <c r="G205" s="5">
        <v>14691200</v>
      </c>
      <c r="H205" s="5">
        <v>2111381.37</v>
      </c>
      <c r="I205" s="6">
        <f t="shared" si="3"/>
        <v>14.371742063275974</v>
      </c>
    </row>
    <row r="206" spans="1:9" ht="24.95" customHeight="1">
      <c r="A206" s="15" t="s">
        <v>53</v>
      </c>
      <c r="B206" s="15"/>
      <c r="C206" s="15"/>
      <c r="D206" s="15"/>
      <c r="E206" s="15"/>
      <c r="F206" s="5">
        <v>24300000</v>
      </c>
      <c r="G206" s="5">
        <v>14691200</v>
      </c>
      <c r="H206" s="5">
        <v>2111381.37</v>
      </c>
      <c r="I206" s="6">
        <f t="shared" si="3"/>
        <v>14.371742063275974</v>
      </c>
    </row>
    <row r="207" spans="1:9" ht="24.95" customHeight="1">
      <c r="A207" s="11" t="s">
        <v>36</v>
      </c>
      <c r="B207" s="11"/>
      <c r="C207" s="11"/>
      <c r="D207" s="11"/>
      <c r="E207" s="11"/>
      <c r="F207" s="5">
        <v>17800000</v>
      </c>
      <c r="G207" s="5">
        <v>15221800</v>
      </c>
      <c r="H207" s="5">
        <v>14776024</v>
      </c>
      <c r="I207" s="6">
        <f t="shared" si="3"/>
        <v>97.07146329606222</v>
      </c>
    </row>
    <row r="208" spans="1:9" ht="39" customHeight="1">
      <c r="A208" s="14" t="s">
        <v>37</v>
      </c>
      <c r="B208" s="14"/>
      <c r="C208" s="14"/>
      <c r="D208" s="14"/>
      <c r="E208" s="14"/>
      <c r="F208" s="5">
        <v>12800000</v>
      </c>
      <c r="G208" s="5">
        <v>10221800</v>
      </c>
      <c r="H208" s="5">
        <v>9776024</v>
      </c>
      <c r="I208" s="6">
        <f t="shared" si="3"/>
        <v>95.638967696491818</v>
      </c>
    </row>
    <row r="209" spans="1:9" ht="43.5" customHeight="1">
      <c r="A209" s="14" t="s">
        <v>38</v>
      </c>
      <c r="B209" s="14"/>
      <c r="C209" s="14"/>
      <c r="D209" s="14"/>
      <c r="E209" s="14"/>
      <c r="F209" s="5">
        <v>5000000</v>
      </c>
      <c r="G209" s="5">
        <v>5000000</v>
      </c>
      <c r="H209" s="5">
        <v>5000000</v>
      </c>
      <c r="I209" s="6">
        <f t="shared" si="3"/>
        <v>100</v>
      </c>
    </row>
    <row r="210" spans="1:9" ht="48" customHeight="1">
      <c r="A210" s="12" t="s">
        <v>57</v>
      </c>
      <c r="B210" s="12"/>
      <c r="C210" s="12"/>
      <c r="D210" s="12"/>
      <c r="E210" s="12"/>
      <c r="F210" s="5">
        <v>104735500</v>
      </c>
      <c r="G210" s="5">
        <v>65520205</v>
      </c>
      <c r="H210" s="5">
        <v>20604977.129999999</v>
      </c>
      <c r="I210" s="6">
        <f t="shared" si="3"/>
        <v>31.448279397172215</v>
      </c>
    </row>
    <row r="211" spans="1:9" ht="24.95" customHeight="1">
      <c r="A211" s="10" t="s">
        <v>9</v>
      </c>
      <c r="B211" s="10"/>
      <c r="C211" s="10"/>
      <c r="D211" s="10"/>
      <c r="E211" s="10"/>
      <c r="F211" s="5">
        <v>13114500</v>
      </c>
      <c r="G211" s="5">
        <v>9629016</v>
      </c>
      <c r="H211" s="5">
        <v>6508511.6500000004</v>
      </c>
      <c r="I211" s="6">
        <f t="shared" si="3"/>
        <v>67.592697426195997</v>
      </c>
    </row>
    <row r="212" spans="1:9" ht="24.95" customHeight="1">
      <c r="A212" s="11" t="s">
        <v>10</v>
      </c>
      <c r="B212" s="11"/>
      <c r="C212" s="11"/>
      <c r="D212" s="11"/>
      <c r="E212" s="11"/>
      <c r="F212" s="5">
        <v>6807636</v>
      </c>
      <c r="G212" s="5">
        <v>5005636</v>
      </c>
      <c r="H212" s="5">
        <v>4405928.96</v>
      </c>
      <c r="I212" s="6">
        <f t="shared" si="3"/>
        <v>88.019363773154907</v>
      </c>
    </row>
    <row r="213" spans="1:9" ht="24.95" customHeight="1">
      <c r="A213" s="14" t="s">
        <v>11</v>
      </c>
      <c r="B213" s="14"/>
      <c r="C213" s="14"/>
      <c r="D213" s="14"/>
      <c r="E213" s="14"/>
      <c r="F213" s="5">
        <v>5603600</v>
      </c>
      <c r="G213" s="5">
        <v>4103600</v>
      </c>
      <c r="H213" s="5">
        <v>3639621.8</v>
      </c>
      <c r="I213" s="6">
        <f t="shared" si="3"/>
        <v>88.693386294960519</v>
      </c>
    </row>
    <row r="214" spans="1:9" ht="24.95" customHeight="1">
      <c r="A214" s="15" t="s">
        <v>12</v>
      </c>
      <c r="B214" s="15"/>
      <c r="C214" s="15"/>
      <c r="D214" s="15"/>
      <c r="E214" s="15"/>
      <c r="F214" s="5">
        <v>5603600</v>
      </c>
      <c r="G214" s="5">
        <v>4103600</v>
      </c>
      <c r="H214" s="5">
        <v>3639621.8</v>
      </c>
      <c r="I214" s="6">
        <f t="shared" si="3"/>
        <v>88.693386294960519</v>
      </c>
    </row>
    <row r="215" spans="1:9" ht="24.95" customHeight="1">
      <c r="A215" s="14" t="s">
        <v>13</v>
      </c>
      <c r="B215" s="14"/>
      <c r="C215" s="14"/>
      <c r="D215" s="14"/>
      <c r="E215" s="14"/>
      <c r="F215" s="5">
        <v>1204036</v>
      </c>
      <c r="G215" s="5">
        <v>902036</v>
      </c>
      <c r="H215" s="5">
        <v>766307.16</v>
      </c>
      <c r="I215" s="6">
        <f t="shared" si="3"/>
        <v>84.953057305916843</v>
      </c>
    </row>
    <row r="216" spans="1:9" ht="24.95" customHeight="1">
      <c r="A216" s="11" t="s">
        <v>14</v>
      </c>
      <c r="B216" s="11"/>
      <c r="C216" s="11"/>
      <c r="D216" s="11"/>
      <c r="E216" s="11"/>
      <c r="F216" s="5">
        <v>346864</v>
      </c>
      <c r="G216" s="5">
        <v>313380</v>
      </c>
      <c r="H216" s="5">
        <v>208317.09</v>
      </c>
      <c r="I216" s="6">
        <f t="shared" si="3"/>
        <v>66.474277235305379</v>
      </c>
    </row>
    <row r="217" spans="1:9" ht="24.95" customHeight="1">
      <c r="A217" s="14" t="s">
        <v>15</v>
      </c>
      <c r="B217" s="14"/>
      <c r="C217" s="14"/>
      <c r="D217" s="14"/>
      <c r="E217" s="14"/>
      <c r="F217" s="5">
        <v>82606</v>
      </c>
      <c r="G217" s="5">
        <v>72812</v>
      </c>
      <c r="H217" s="5">
        <v>50848.62</v>
      </c>
      <c r="I217" s="6">
        <f t="shared" si="3"/>
        <v>69.835494149316048</v>
      </c>
    </row>
    <row r="218" spans="1:9" ht="24.95" customHeight="1">
      <c r="A218" s="14" t="s">
        <v>16</v>
      </c>
      <c r="B218" s="14"/>
      <c r="C218" s="14"/>
      <c r="D218" s="14"/>
      <c r="E218" s="14"/>
      <c r="F218" s="5">
        <v>234258</v>
      </c>
      <c r="G218" s="5">
        <v>210568</v>
      </c>
      <c r="H218" s="5">
        <v>153351.67000000001</v>
      </c>
      <c r="I218" s="6">
        <f t="shared" si="3"/>
        <v>72.827623380570657</v>
      </c>
    </row>
    <row r="219" spans="1:9" ht="24.95" customHeight="1">
      <c r="A219" s="14" t="s">
        <v>17</v>
      </c>
      <c r="B219" s="14"/>
      <c r="C219" s="14"/>
      <c r="D219" s="14"/>
      <c r="E219" s="14"/>
      <c r="F219" s="5">
        <v>10000</v>
      </c>
      <c r="G219" s="5">
        <v>10000</v>
      </c>
      <c r="H219" s="5">
        <v>4116.8</v>
      </c>
      <c r="I219" s="6">
        <f t="shared" si="3"/>
        <v>41.168000000000006</v>
      </c>
    </row>
    <row r="220" spans="1:9" ht="34.5" customHeight="1">
      <c r="A220" s="14" t="s">
        <v>24</v>
      </c>
      <c r="B220" s="14"/>
      <c r="C220" s="14"/>
      <c r="D220" s="14"/>
      <c r="E220" s="14"/>
      <c r="F220" s="5">
        <v>20000</v>
      </c>
      <c r="G220" s="5">
        <v>20000</v>
      </c>
      <c r="H220" s="7"/>
      <c r="I220" s="6">
        <f t="shared" si="3"/>
        <v>0</v>
      </c>
    </row>
    <row r="221" spans="1:9" ht="48" customHeight="1">
      <c r="A221" s="15" t="s">
        <v>25</v>
      </c>
      <c r="B221" s="15"/>
      <c r="C221" s="15"/>
      <c r="D221" s="15"/>
      <c r="E221" s="15"/>
      <c r="F221" s="5">
        <v>20000</v>
      </c>
      <c r="G221" s="5">
        <v>20000</v>
      </c>
      <c r="H221" s="7"/>
      <c r="I221" s="6">
        <f t="shared" si="3"/>
        <v>0</v>
      </c>
    </row>
    <row r="222" spans="1:9" ht="24.95" customHeight="1">
      <c r="A222" s="11" t="s">
        <v>26</v>
      </c>
      <c r="B222" s="11"/>
      <c r="C222" s="11"/>
      <c r="D222" s="11"/>
      <c r="E222" s="11"/>
      <c r="F222" s="5">
        <v>5460000</v>
      </c>
      <c r="G222" s="5">
        <v>3810000</v>
      </c>
      <c r="H222" s="5">
        <v>1680645.5</v>
      </c>
      <c r="I222" s="6">
        <f t="shared" si="3"/>
        <v>44.111430446194227</v>
      </c>
    </row>
    <row r="223" spans="1:9" ht="39.75" customHeight="1">
      <c r="A223" s="14" t="s">
        <v>27</v>
      </c>
      <c r="B223" s="14"/>
      <c r="C223" s="14"/>
      <c r="D223" s="14"/>
      <c r="E223" s="14"/>
      <c r="F223" s="5">
        <v>5460000</v>
      </c>
      <c r="G223" s="5">
        <v>3810000</v>
      </c>
      <c r="H223" s="5">
        <v>1680645.5</v>
      </c>
      <c r="I223" s="6">
        <f t="shared" si="3"/>
        <v>44.111430446194227</v>
      </c>
    </row>
    <row r="224" spans="1:9" ht="24.95" customHeight="1">
      <c r="A224" s="11" t="s">
        <v>28</v>
      </c>
      <c r="B224" s="11"/>
      <c r="C224" s="11"/>
      <c r="D224" s="11"/>
      <c r="E224" s="11"/>
      <c r="F224" s="5">
        <v>500000</v>
      </c>
      <c r="G224" s="5">
        <v>500000</v>
      </c>
      <c r="H224" s="5">
        <v>213620.1</v>
      </c>
      <c r="I224" s="6">
        <f t="shared" si="3"/>
        <v>42.724020000000003</v>
      </c>
    </row>
    <row r="225" spans="1:9" ht="24.95" customHeight="1">
      <c r="A225" s="14" t="s">
        <v>29</v>
      </c>
      <c r="B225" s="14"/>
      <c r="C225" s="14"/>
      <c r="D225" s="14"/>
      <c r="E225" s="14"/>
      <c r="F225" s="5">
        <v>500000</v>
      </c>
      <c r="G225" s="5">
        <v>500000</v>
      </c>
      <c r="H225" s="5">
        <v>213620.1</v>
      </c>
      <c r="I225" s="6">
        <f t="shared" si="3"/>
        <v>42.724020000000003</v>
      </c>
    </row>
    <row r="226" spans="1:9" ht="24.95" customHeight="1">
      <c r="A226" s="10" t="s">
        <v>31</v>
      </c>
      <c r="B226" s="10"/>
      <c r="C226" s="10"/>
      <c r="D226" s="10"/>
      <c r="E226" s="10"/>
      <c r="F226" s="5">
        <v>91621000</v>
      </c>
      <c r="G226" s="5">
        <v>55891189</v>
      </c>
      <c r="H226" s="5">
        <v>14096465.48</v>
      </c>
      <c r="I226" s="6">
        <f t="shared" si="3"/>
        <v>25.221266056801905</v>
      </c>
    </row>
    <row r="227" spans="1:9" ht="24.95" customHeight="1">
      <c r="A227" s="11" t="s">
        <v>32</v>
      </c>
      <c r="B227" s="11"/>
      <c r="C227" s="11"/>
      <c r="D227" s="11"/>
      <c r="E227" s="11"/>
      <c r="F227" s="5">
        <v>91581000</v>
      </c>
      <c r="G227" s="5">
        <v>55851189</v>
      </c>
      <c r="H227" s="5">
        <v>14096465.48</v>
      </c>
      <c r="I227" s="6">
        <f t="shared" si="3"/>
        <v>25.239329246867065</v>
      </c>
    </row>
    <row r="228" spans="1:9" ht="41.25" customHeight="1">
      <c r="A228" s="14" t="s">
        <v>33</v>
      </c>
      <c r="B228" s="14"/>
      <c r="C228" s="14"/>
      <c r="D228" s="14"/>
      <c r="E228" s="14"/>
      <c r="F228" s="5">
        <v>9829235</v>
      </c>
      <c r="G228" s="5">
        <v>8548235</v>
      </c>
      <c r="H228" s="7"/>
      <c r="I228" s="6">
        <f t="shared" si="3"/>
        <v>0</v>
      </c>
    </row>
    <row r="229" spans="1:9" ht="24.95" customHeight="1">
      <c r="A229" s="14" t="s">
        <v>44</v>
      </c>
      <c r="B229" s="14"/>
      <c r="C229" s="14"/>
      <c r="D229" s="14"/>
      <c r="E229" s="14"/>
      <c r="F229" s="5">
        <v>40218992</v>
      </c>
      <c r="G229" s="5">
        <v>14020181</v>
      </c>
      <c r="H229" s="5">
        <v>3433354.28</v>
      </c>
      <c r="I229" s="6">
        <f t="shared" si="3"/>
        <v>24.488658741281586</v>
      </c>
    </row>
    <row r="230" spans="1:9" ht="39.75" customHeight="1">
      <c r="A230" s="15" t="s">
        <v>56</v>
      </c>
      <c r="B230" s="15"/>
      <c r="C230" s="15"/>
      <c r="D230" s="15"/>
      <c r="E230" s="15"/>
      <c r="F230" s="5">
        <v>24189449</v>
      </c>
      <c r="G230" s="5">
        <v>9612174</v>
      </c>
      <c r="H230" s="5">
        <v>3433354.28</v>
      </c>
      <c r="I230" s="6">
        <f t="shared" si="3"/>
        <v>35.71881116592354</v>
      </c>
    </row>
    <row r="231" spans="1:9" ht="24.95" customHeight="1">
      <c r="A231" s="15" t="s">
        <v>45</v>
      </c>
      <c r="B231" s="15"/>
      <c r="C231" s="15"/>
      <c r="D231" s="15"/>
      <c r="E231" s="15"/>
      <c r="F231" s="5">
        <v>16029543</v>
      </c>
      <c r="G231" s="5">
        <v>4408007</v>
      </c>
      <c r="H231" s="7"/>
      <c r="I231" s="6">
        <f t="shared" si="3"/>
        <v>0</v>
      </c>
    </row>
    <row r="232" spans="1:9" ht="24.95" customHeight="1">
      <c r="A232" s="14" t="s">
        <v>52</v>
      </c>
      <c r="B232" s="14"/>
      <c r="C232" s="14"/>
      <c r="D232" s="14"/>
      <c r="E232" s="14"/>
      <c r="F232" s="5">
        <v>41532773</v>
      </c>
      <c r="G232" s="5">
        <v>33282773</v>
      </c>
      <c r="H232" s="5">
        <v>10663111.199999999</v>
      </c>
      <c r="I232" s="6">
        <f t="shared" si="3"/>
        <v>32.037929051164092</v>
      </c>
    </row>
    <row r="233" spans="1:9" ht="24.95" customHeight="1">
      <c r="A233" s="15" t="s">
        <v>53</v>
      </c>
      <c r="B233" s="15"/>
      <c r="C233" s="15"/>
      <c r="D233" s="15"/>
      <c r="E233" s="15"/>
      <c r="F233" s="5">
        <v>41532773</v>
      </c>
      <c r="G233" s="5">
        <v>33282773</v>
      </c>
      <c r="H233" s="5">
        <v>10663111.199999999</v>
      </c>
      <c r="I233" s="6">
        <f t="shared" si="3"/>
        <v>32.037929051164092</v>
      </c>
    </row>
    <row r="234" spans="1:9" ht="24.95" customHeight="1">
      <c r="A234" s="11" t="s">
        <v>36</v>
      </c>
      <c r="B234" s="11"/>
      <c r="C234" s="11"/>
      <c r="D234" s="11"/>
      <c r="E234" s="11"/>
      <c r="F234" s="5">
        <v>40000</v>
      </c>
      <c r="G234" s="5">
        <v>40000</v>
      </c>
      <c r="H234" s="7"/>
      <c r="I234" s="6">
        <f t="shared" si="3"/>
        <v>0</v>
      </c>
    </row>
    <row r="235" spans="1:9" ht="36.75" customHeight="1">
      <c r="A235" s="14" t="s">
        <v>37</v>
      </c>
      <c r="B235" s="14"/>
      <c r="C235" s="14"/>
      <c r="D235" s="14"/>
      <c r="E235" s="14"/>
      <c r="F235" s="5">
        <v>40000</v>
      </c>
      <c r="G235" s="5">
        <v>40000</v>
      </c>
      <c r="H235" s="7"/>
      <c r="I235" s="6">
        <f t="shared" si="3"/>
        <v>0</v>
      </c>
    </row>
    <row r="236" spans="1:9" ht="36.75" customHeight="1">
      <c r="A236" s="12" t="s">
        <v>58</v>
      </c>
      <c r="B236" s="12"/>
      <c r="C236" s="12"/>
      <c r="D236" s="12"/>
      <c r="E236" s="12"/>
      <c r="F236" s="5">
        <v>132763902.98</v>
      </c>
      <c r="G236" s="5">
        <v>79664958.980000004</v>
      </c>
      <c r="H236" s="5">
        <v>27692978.07</v>
      </c>
      <c r="I236" s="6">
        <f t="shared" si="3"/>
        <v>34.761805472029877</v>
      </c>
    </row>
    <row r="237" spans="1:9" ht="24.95" customHeight="1">
      <c r="A237" s="10" t="s">
        <v>9</v>
      </c>
      <c r="B237" s="10"/>
      <c r="C237" s="10"/>
      <c r="D237" s="10"/>
      <c r="E237" s="10"/>
      <c r="F237" s="5">
        <v>5901500</v>
      </c>
      <c r="G237" s="5">
        <v>4506156</v>
      </c>
      <c r="H237" s="5">
        <v>3711598.06</v>
      </c>
      <c r="I237" s="6">
        <f t="shared" si="3"/>
        <v>82.367278451966598</v>
      </c>
    </row>
    <row r="238" spans="1:9" ht="24.95" customHeight="1">
      <c r="A238" s="11" t="s">
        <v>10</v>
      </c>
      <c r="B238" s="11"/>
      <c r="C238" s="11"/>
      <c r="D238" s="11"/>
      <c r="E238" s="11"/>
      <c r="F238" s="5">
        <v>5264788</v>
      </c>
      <c r="G238" s="5">
        <v>4008188</v>
      </c>
      <c r="H238" s="5">
        <v>3443301.98</v>
      </c>
      <c r="I238" s="6">
        <f t="shared" si="3"/>
        <v>85.906698488194664</v>
      </c>
    </row>
    <row r="239" spans="1:9" ht="24.95" customHeight="1">
      <c r="A239" s="14" t="s">
        <v>11</v>
      </c>
      <c r="B239" s="14"/>
      <c r="C239" s="14"/>
      <c r="D239" s="14"/>
      <c r="E239" s="14"/>
      <c r="F239" s="5">
        <v>4315400</v>
      </c>
      <c r="G239" s="5">
        <v>3285400</v>
      </c>
      <c r="H239" s="5">
        <v>2841409.87</v>
      </c>
      <c r="I239" s="6">
        <f t="shared" si="3"/>
        <v>86.485964266147192</v>
      </c>
    </row>
    <row r="240" spans="1:9" ht="24.95" customHeight="1">
      <c r="A240" s="15" t="s">
        <v>12</v>
      </c>
      <c r="B240" s="15"/>
      <c r="C240" s="15"/>
      <c r="D240" s="15"/>
      <c r="E240" s="15"/>
      <c r="F240" s="5">
        <v>4315400</v>
      </c>
      <c r="G240" s="5">
        <v>3285400</v>
      </c>
      <c r="H240" s="5">
        <v>2841409.87</v>
      </c>
      <c r="I240" s="6">
        <f t="shared" si="3"/>
        <v>86.485964266147192</v>
      </c>
    </row>
    <row r="241" spans="1:9" ht="24.95" customHeight="1">
      <c r="A241" s="14" t="s">
        <v>13</v>
      </c>
      <c r="B241" s="14"/>
      <c r="C241" s="14"/>
      <c r="D241" s="14"/>
      <c r="E241" s="14"/>
      <c r="F241" s="5">
        <v>949388</v>
      </c>
      <c r="G241" s="5">
        <v>722788</v>
      </c>
      <c r="H241" s="5">
        <v>601892.11</v>
      </c>
      <c r="I241" s="6">
        <f t="shared" si="3"/>
        <v>83.27367222477406</v>
      </c>
    </row>
    <row r="242" spans="1:9" ht="24.95" customHeight="1">
      <c r="A242" s="11" t="s">
        <v>14</v>
      </c>
      <c r="B242" s="11"/>
      <c r="C242" s="11"/>
      <c r="D242" s="11"/>
      <c r="E242" s="11"/>
      <c r="F242" s="5">
        <v>625712</v>
      </c>
      <c r="G242" s="5">
        <v>487268</v>
      </c>
      <c r="H242" s="5">
        <v>267455.28000000003</v>
      </c>
      <c r="I242" s="6">
        <f t="shared" si="3"/>
        <v>54.88874295049132</v>
      </c>
    </row>
    <row r="243" spans="1:9" ht="24.95" customHeight="1">
      <c r="A243" s="14" t="s">
        <v>15</v>
      </c>
      <c r="B243" s="14"/>
      <c r="C243" s="14"/>
      <c r="D243" s="14"/>
      <c r="E243" s="14"/>
      <c r="F243" s="5">
        <v>103471</v>
      </c>
      <c r="G243" s="5">
        <v>103071</v>
      </c>
      <c r="H243" s="5">
        <v>18724.63</v>
      </c>
      <c r="I243" s="6">
        <f t="shared" si="3"/>
        <v>18.16672972999195</v>
      </c>
    </row>
    <row r="244" spans="1:9" ht="24.95" customHeight="1">
      <c r="A244" s="14" t="s">
        <v>16</v>
      </c>
      <c r="B244" s="14"/>
      <c r="C244" s="14"/>
      <c r="D244" s="14"/>
      <c r="E244" s="14"/>
      <c r="F244" s="5">
        <v>355941</v>
      </c>
      <c r="G244" s="5">
        <v>275301</v>
      </c>
      <c r="H244" s="5">
        <v>165950.04999999999</v>
      </c>
      <c r="I244" s="6">
        <f t="shared" si="3"/>
        <v>60.27949408102404</v>
      </c>
    </row>
    <row r="245" spans="1:9" ht="24.95" customHeight="1">
      <c r="A245" s="14" t="s">
        <v>17</v>
      </c>
      <c r="B245" s="14"/>
      <c r="C245" s="14"/>
      <c r="D245" s="14"/>
      <c r="E245" s="14"/>
      <c r="F245" s="5">
        <v>14600</v>
      </c>
      <c r="G245" s="5">
        <v>11650</v>
      </c>
      <c r="H245" s="7"/>
      <c r="I245" s="6">
        <f t="shared" si="3"/>
        <v>0</v>
      </c>
    </row>
    <row r="246" spans="1:9" ht="24.95" customHeight="1">
      <c r="A246" s="14" t="s">
        <v>18</v>
      </c>
      <c r="B246" s="14"/>
      <c r="C246" s="14"/>
      <c r="D246" s="14"/>
      <c r="E246" s="14"/>
      <c r="F246" s="5">
        <v>136700</v>
      </c>
      <c r="G246" s="5">
        <v>82246</v>
      </c>
      <c r="H246" s="5">
        <v>76340.600000000006</v>
      </c>
      <c r="I246" s="6">
        <f t="shared" si="3"/>
        <v>92.819833183376716</v>
      </c>
    </row>
    <row r="247" spans="1:9" ht="24.95" customHeight="1">
      <c r="A247" s="15" t="s">
        <v>19</v>
      </c>
      <c r="B247" s="15"/>
      <c r="C247" s="15"/>
      <c r="D247" s="15"/>
      <c r="E247" s="15"/>
      <c r="F247" s="5">
        <v>89902</v>
      </c>
      <c r="G247" s="5">
        <v>48057</v>
      </c>
      <c r="H247" s="5">
        <v>47678.67</v>
      </c>
      <c r="I247" s="6">
        <f t="shared" si="3"/>
        <v>99.212747362507017</v>
      </c>
    </row>
    <row r="248" spans="1:9" ht="24.95" customHeight="1">
      <c r="A248" s="15" t="s">
        <v>20</v>
      </c>
      <c r="B248" s="15"/>
      <c r="C248" s="15"/>
      <c r="D248" s="15"/>
      <c r="E248" s="15"/>
      <c r="F248" s="5">
        <v>5198</v>
      </c>
      <c r="G248" s="5">
        <v>4445</v>
      </c>
      <c r="H248" s="5">
        <v>2247.4499999999998</v>
      </c>
      <c r="I248" s="6">
        <f t="shared" si="3"/>
        <v>50.561304836895381</v>
      </c>
    </row>
    <row r="249" spans="1:9" ht="24.95" customHeight="1">
      <c r="A249" s="15" t="s">
        <v>21</v>
      </c>
      <c r="B249" s="15"/>
      <c r="C249" s="15"/>
      <c r="D249" s="15"/>
      <c r="E249" s="15"/>
      <c r="F249" s="5">
        <v>36000</v>
      </c>
      <c r="G249" s="5">
        <v>25541</v>
      </c>
      <c r="H249" s="5">
        <v>23399.23</v>
      </c>
      <c r="I249" s="6">
        <f t="shared" si="3"/>
        <v>91.614384714772328</v>
      </c>
    </row>
    <row r="250" spans="1:9" ht="36" customHeight="1">
      <c r="A250" s="15" t="s">
        <v>23</v>
      </c>
      <c r="B250" s="15"/>
      <c r="C250" s="15"/>
      <c r="D250" s="15"/>
      <c r="E250" s="15"/>
      <c r="F250" s="5">
        <v>5600</v>
      </c>
      <c r="G250" s="5">
        <v>4203</v>
      </c>
      <c r="H250" s="5">
        <v>3015.25</v>
      </c>
      <c r="I250" s="6">
        <f t="shared" si="3"/>
        <v>71.740423507018789</v>
      </c>
    </row>
    <row r="251" spans="1:9" ht="42.75" customHeight="1">
      <c r="A251" s="14" t="s">
        <v>24</v>
      </c>
      <c r="B251" s="14"/>
      <c r="C251" s="14"/>
      <c r="D251" s="14"/>
      <c r="E251" s="14"/>
      <c r="F251" s="5">
        <v>15000</v>
      </c>
      <c r="G251" s="5">
        <v>15000</v>
      </c>
      <c r="H251" s="5">
        <v>6440</v>
      </c>
      <c r="I251" s="6">
        <f t="shared" si="3"/>
        <v>42.933333333333337</v>
      </c>
    </row>
    <row r="252" spans="1:9" ht="36" customHeight="1">
      <c r="A252" s="15" t="s">
        <v>25</v>
      </c>
      <c r="B252" s="15"/>
      <c r="C252" s="15"/>
      <c r="D252" s="15"/>
      <c r="E252" s="15"/>
      <c r="F252" s="5">
        <v>15000</v>
      </c>
      <c r="G252" s="5">
        <v>15000</v>
      </c>
      <c r="H252" s="5">
        <v>6440</v>
      </c>
      <c r="I252" s="6">
        <f t="shared" si="3"/>
        <v>42.933333333333337</v>
      </c>
    </row>
    <row r="253" spans="1:9" ht="24.95" customHeight="1">
      <c r="A253" s="11" t="s">
        <v>30</v>
      </c>
      <c r="B253" s="11"/>
      <c r="C253" s="11"/>
      <c r="D253" s="11"/>
      <c r="E253" s="11"/>
      <c r="F253" s="5">
        <v>11000</v>
      </c>
      <c r="G253" s="5">
        <v>10700</v>
      </c>
      <c r="H253" s="8">
        <v>840.8</v>
      </c>
      <c r="I253" s="6">
        <f t="shared" si="3"/>
        <v>7.857943925233644</v>
      </c>
    </row>
    <row r="254" spans="1:9" ht="24.95" customHeight="1">
      <c r="A254" s="10" t="s">
        <v>31</v>
      </c>
      <c r="B254" s="10"/>
      <c r="C254" s="10"/>
      <c r="D254" s="10"/>
      <c r="E254" s="10"/>
      <c r="F254" s="5">
        <v>126862402.98</v>
      </c>
      <c r="G254" s="5">
        <v>75158802.980000004</v>
      </c>
      <c r="H254" s="5">
        <v>23981380.010000002</v>
      </c>
      <c r="I254" s="6">
        <f t="shared" si="3"/>
        <v>31.90761302622332</v>
      </c>
    </row>
    <row r="255" spans="1:9" ht="24.95" customHeight="1">
      <c r="A255" s="11" t="s">
        <v>32</v>
      </c>
      <c r="B255" s="11"/>
      <c r="C255" s="11"/>
      <c r="D255" s="11"/>
      <c r="E255" s="11"/>
      <c r="F255" s="5">
        <v>126862402.98</v>
      </c>
      <c r="G255" s="5">
        <v>75158802.980000004</v>
      </c>
      <c r="H255" s="5">
        <v>23981380.010000002</v>
      </c>
      <c r="I255" s="6">
        <f t="shared" si="3"/>
        <v>31.90761302622332</v>
      </c>
    </row>
    <row r="256" spans="1:9" ht="33.75" customHeight="1">
      <c r="A256" s="14" t="s">
        <v>33</v>
      </c>
      <c r="B256" s="14"/>
      <c r="C256" s="14"/>
      <c r="D256" s="14"/>
      <c r="E256" s="14"/>
      <c r="F256" s="5">
        <v>70000</v>
      </c>
      <c r="G256" s="7"/>
      <c r="H256" s="7"/>
      <c r="I256" s="6"/>
    </row>
    <row r="257" spans="1:9" ht="24.95" customHeight="1">
      <c r="A257" s="14" t="s">
        <v>34</v>
      </c>
      <c r="B257" s="14"/>
      <c r="C257" s="14"/>
      <c r="D257" s="14"/>
      <c r="E257" s="14"/>
      <c r="F257" s="5">
        <v>20482000</v>
      </c>
      <c r="G257" s="5">
        <v>12640000</v>
      </c>
      <c r="H257" s="5">
        <v>8419660.5800000001</v>
      </c>
      <c r="I257" s="6">
        <f t="shared" si="3"/>
        <v>66.61123876582279</v>
      </c>
    </row>
    <row r="258" spans="1:9" ht="36.75" customHeight="1">
      <c r="A258" s="15" t="s">
        <v>55</v>
      </c>
      <c r="B258" s="15"/>
      <c r="C258" s="15"/>
      <c r="D258" s="15"/>
      <c r="E258" s="15"/>
      <c r="F258" s="5">
        <v>20482000</v>
      </c>
      <c r="G258" s="5">
        <v>12640000</v>
      </c>
      <c r="H258" s="5">
        <v>8419660.5800000001</v>
      </c>
      <c r="I258" s="6">
        <f t="shared" si="3"/>
        <v>66.61123876582279</v>
      </c>
    </row>
    <row r="259" spans="1:9" ht="24.95" customHeight="1">
      <c r="A259" s="14" t="s">
        <v>44</v>
      </c>
      <c r="B259" s="14"/>
      <c r="C259" s="14"/>
      <c r="D259" s="14"/>
      <c r="E259" s="14"/>
      <c r="F259" s="5">
        <v>85072275</v>
      </c>
      <c r="G259" s="5">
        <v>48180675</v>
      </c>
      <c r="H259" s="5">
        <v>8292027.0199999996</v>
      </c>
      <c r="I259" s="6">
        <f t="shared" si="3"/>
        <v>17.210275738146048</v>
      </c>
    </row>
    <row r="260" spans="1:9" ht="24.95" customHeight="1">
      <c r="A260" s="15" t="s">
        <v>45</v>
      </c>
      <c r="B260" s="15"/>
      <c r="C260" s="15"/>
      <c r="D260" s="15"/>
      <c r="E260" s="15"/>
      <c r="F260" s="5">
        <v>85072275</v>
      </c>
      <c r="G260" s="5">
        <v>48180675</v>
      </c>
      <c r="H260" s="5">
        <v>8292027.0199999996</v>
      </c>
      <c r="I260" s="6">
        <f t="shared" si="3"/>
        <v>17.210275738146048</v>
      </c>
    </row>
    <row r="261" spans="1:9" ht="24.95" customHeight="1">
      <c r="A261" s="14" t="s">
        <v>52</v>
      </c>
      <c r="B261" s="14"/>
      <c r="C261" s="14"/>
      <c r="D261" s="14"/>
      <c r="E261" s="14"/>
      <c r="F261" s="5">
        <v>21238127.98</v>
      </c>
      <c r="G261" s="5">
        <v>14338127.98</v>
      </c>
      <c r="H261" s="5">
        <v>7269692.4100000001</v>
      </c>
      <c r="I261" s="6">
        <f t="shared" si="3"/>
        <v>50.70182397688432</v>
      </c>
    </row>
    <row r="262" spans="1:9" ht="24.95" customHeight="1">
      <c r="A262" s="15" t="s">
        <v>53</v>
      </c>
      <c r="B262" s="15"/>
      <c r="C262" s="15"/>
      <c r="D262" s="15"/>
      <c r="E262" s="15"/>
      <c r="F262" s="5">
        <v>20938127.98</v>
      </c>
      <c r="G262" s="5">
        <v>14088127.98</v>
      </c>
      <c r="H262" s="5">
        <v>7114692.4100000001</v>
      </c>
      <c r="I262" s="6">
        <f t="shared" si="3"/>
        <v>50.501332896040317</v>
      </c>
    </row>
    <row r="263" spans="1:9" ht="40.5" customHeight="1">
      <c r="A263" s="15" t="s">
        <v>59</v>
      </c>
      <c r="B263" s="15"/>
      <c r="C263" s="15"/>
      <c r="D263" s="15"/>
      <c r="E263" s="15"/>
      <c r="F263" s="5">
        <v>300000</v>
      </c>
      <c r="G263" s="5">
        <v>250000</v>
      </c>
      <c r="H263" s="5">
        <v>155000</v>
      </c>
      <c r="I263" s="6">
        <f t="shared" si="3"/>
        <v>62</v>
      </c>
    </row>
    <row r="264" spans="1:9" ht="37.5" customHeight="1">
      <c r="A264" s="12" t="s">
        <v>60</v>
      </c>
      <c r="B264" s="12"/>
      <c r="C264" s="12"/>
      <c r="D264" s="12"/>
      <c r="E264" s="12"/>
      <c r="F264" s="5">
        <v>15497300</v>
      </c>
      <c r="G264" s="5">
        <v>11694424</v>
      </c>
      <c r="H264" s="5">
        <v>5957911.0899999999</v>
      </c>
      <c r="I264" s="6">
        <f t="shared" ref="I264:I327" si="4">SUM(H264)/G264*100</f>
        <v>50.946597198801754</v>
      </c>
    </row>
    <row r="265" spans="1:9" ht="24.95" customHeight="1">
      <c r="A265" s="10" t="s">
        <v>9</v>
      </c>
      <c r="B265" s="10"/>
      <c r="C265" s="10"/>
      <c r="D265" s="10"/>
      <c r="E265" s="10"/>
      <c r="F265" s="5">
        <v>15344700</v>
      </c>
      <c r="G265" s="5">
        <v>11541824</v>
      </c>
      <c r="H265" s="5">
        <v>5805911.0899999999</v>
      </c>
      <c r="I265" s="6">
        <f t="shared" si="4"/>
        <v>50.303237079338579</v>
      </c>
    </row>
    <row r="266" spans="1:9" ht="24.95" customHeight="1">
      <c r="A266" s="11" t="s">
        <v>10</v>
      </c>
      <c r="B266" s="11"/>
      <c r="C266" s="11"/>
      <c r="D266" s="11"/>
      <c r="E266" s="11"/>
      <c r="F266" s="5">
        <v>8409258</v>
      </c>
      <c r="G266" s="5">
        <v>6201889</v>
      </c>
      <c r="H266" s="5">
        <v>5456524.3600000003</v>
      </c>
      <c r="I266" s="6">
        <f t="shared" si="4"/>
        <v>87.981651396856677</v>
      </c>
    </row>
    <row r="267" spans="1:9" ht="24.95" customHeight="1">
      <c r="A267" s="14" t="s">
        <v>11</v>
      </c>
      <c r="B267" s="14"/>
      <c r="C267" s="14"/>
      <c r="D267" s="14"/>
      <c r="E267" s="14"/>
      <c r="F267" s="5">
        <v>6862300</v>
      </c>
      <c r="G267" s="5">
        <v>5057350</v>
      </c>
      <c r="H267" s="5">
        <v>4455229.24</v>
      </c>
      <c r="I267" s="6">
        <f t="shared" si="4"/>
        <v>88.094144957339324</v>
      </c>
    </row>
    <row r="268" spans="1:9" ht="24.95" customHeight="1">
      <c r="A268" s="15" t="s">
        <v>12</v>
      </c>
      <c r="B268" s="15"/>
      <c r="C268" s="15"/>
      <c r="D268" s="15"/>
      <c r="E268" s="15"/>
      <c r="F268" s="5">
        <v>6862300</v>
      </c>
      <c r="G268" s="5">
        <v>5057350</v>
      </c>
      <c r="H268" s="5">
        <v>4455229.24</v>
      </c>
      <c r="I268" s="6">
        <f t="shared" si="4"/>
        <v>88.094144957339324</v>
      </c>
    </row>
    <row r="269" spans="1:9" ht="24.95" customHeight="1">
      <c r="A269" s="14" t="s">
        <v>13</v>
      </c>
      <c r="B269" s="14"/>
      <c r="C269" s="14"/>
      <c r="D269" s="14"/>
      <c r="E269" s="14"/>
      <c r="F269" s="5">
        <v>1546958</v>
      </c>
      <c r="G269" s="5">
        <v>1144539</v>
      </c>
      <c r="H269" s="5">
        <v>1001295.12</v>
      </c>
      <c r="I269" s="6">
        <f t="shared" si="4"/>
        <v>87.48457850715441</v>
      </c>
    </row>
    <row r="270" spans="1:9" ht="24.95" customHeight="1">
      <c r="A270" s="11" t="s">
        <v>14</v>
      </c>
      <c r="B270" s="11"/>
      <c r="C270" s="11"/>
      <c r="D270" s="11"/>
      <c r="E270" s="11"/>
      <c r="F270" s="5">
        <v>6689047</v>
      </c>
      <c r="G270" s="5">
        <v>5327755</v>
      </c>
      <c r="H270" s="5">
        <v>338372.73</v>
      </c>
      <c r="I270" s="6">
        <f t="shared" si="4"/>
        <v>6.3511315741808696</v>
      </c>
    </row>
    <row r="271" spans="1:9" ht="24.95" customHeight="1">
      <c r="A271" s="14" t="s">
        <v>15</v>
      </c>
      <c r="B271" s="14"/>
      <c r="C271" s="14"/>
      <c r="D271" s="14"/>
      <c r="E271" s="14"/>
      <c r="F271" s="5">
        <v>163431</v>
      </c>
      <c r="G271" s="5">
        <v>103731</v>
      </c>
      <c r="H271" s="5">
        <v>74220.800000000003</v>
      </c>
      <c r="I271" s="6">
        <f t="shared" si="4"/>
        <v>71.551223838582487</v>
      </c>
    </row>
    <row r="272" spans="1:9" ht="24.95" customHeight="1">
      <c r="A272" s="14" t="s">
        <v>16</v>
      </c>
      <c r="B272" s="14"/>
      <c r="C272" s="14"/>
      <c r="D272" s="14"/>
      <c r="E272" s="14"/>
      <c r="F272" s="5">
        <v>2441289</v>
      </c>
      <c r="G272" s="5">
        <v>2381622</v>
      </c>
      <c r="H272" s="5">
        <v>101540</v>
      </c>
      <c r="I272" s="6">
        <f t="shared" si="4"/>
        <v>4.2634809386208223</v>
      </c>
    </row>
    <row r="273" spans="1:9" ht="24.95" customHeight="1">
      <c r="A273" s="14" t="s">
        <v>17</v>
      </c>
      <c r="B273" s="14"/>
      <c r="C273" s="14"/>
      <c r="D273" s="14"/>
      <c r="E273" s="14"/>
      <c r="F273" s="5">
        <v>17127</v>
      </c>
      <c r="G273" s="5">
        <v>17127</v>
      </c>
      <c r="H273" s="5">
        <v>16013.93</v>
      </c>
      <c r="I273" s="6">
        <f t="shared" si="4"/>
        <v>93.501080165820056</v>
      </c>
    </row>
    <row r="274" spans="1:9" ht="37.5" customHeight="1">
      <c r="A274" s="14" t="s">
        <v>24</v>
      </c>
      <c r="B274" s="14"/>
      <c r="C274" s="14"/>
      <c r="D274" s="14"/>
      <c r="E274" s="14"/>
      <c r="F274" s="5">
        <v>4067200</v>
      </c>
      <c r="G274" s="5">
        <v>2825275</v>
      </c>
      <c r="H274" s="5">
        <v>146598</v>
      </c>
      <c r="I274" s="6">
        <f t="shared" si="4"/>
        <v>5.188804629637823</v>
      </c>
    </row>
    <row r="275" spans="1:9" ht="45" customHeight="1">
      <c r="A275" s="15" t="s">
        <v>50</v>
      </c>
      <c r="B275" s="15"/>
      <c r="C275" s="15"/>
      <c r="D275" s="15"/>
      <c r="E275" s="15"/>
      <c r="F275" s="5">
        <v>3914095</v>
      </c>
      <c r="G275" s="5">
        <v>2672170</v>
      </c>
      <c r="H275" s="5">
        <v>144998</v>
      </c>
      <c r="I275" s="6">
        <f t="shared" si="4"/>
        <v>5.4262266248030624</v>
      </c>
    </row>
    <row r="276" spans="1:9" ht="41.25" customHeight="1">
      <c r="A276" s="15" t="s">
        <v>25</v>
      </c>
      <c r="B276" s="15"/>
      <c r="C276" s="15"/>
      <c r="D276" s="15"/>
      <c r="E276" s="15"/>
      <c r="F276" s="5">
        <v>153105</v>
      </c>
      <c r="G276" s="5">
        <v>153105</v>
      </c>
      <c r="H276" s="5">
        <v>1600</v>
      </c>
      <c r="I276" s="6">
        <f t="shared" si="4"/>
        <v>1.0450344534796381</v>
      </c>
    </row>
    <row r="277" spans="1:9" ht="24.95" customHeight="1">
      <c r="A277" s="11" t="s">
        <v>30</v>
      </c>
      <c r="B277" s="11"/>
      <c r="C277" s="11"/>
      <c r="D277" s="11"/>
      <c r="E277" s="11"/>
      <c r="F277" s="5">
        <v>246395</v>
      </c>
      <c r="G277" s="5">
        <v>12180</v>
      </c>
      <c r="H277" s="5">
        <v>11014</v>
      </c>
      <c r="I277" s="6">
        <f t="shared" si="4"/>
        <v>90.426929392446624</v>
      </c>
    </row>
    <row r="278" spans="1:9" ht="24.95" customHeight="1">
      <c r="A278" s="10" t="s">
        <v>31</v>
      </c>
      <c r="B278" s="10"/>
      <c r="C278" s="10"/>
      <c r="D278" s="10"/>
      <c r="E278" s="10"/>
      <c r="F278" s="5">
        <v>152600</v>
      </c>
      <c r="G278" s="5">
        <v>152600</v>
      </c>
      <c r="H278" s="5">
        <v>152000</v>
      </c>
      <c r="I278" s="6">
        <f t="shared" si="4"/>
        <v>99.606815203145487</v>
      </c>
    </row>
    <row r="279" spans="1:9" ht="24.95" customHeight="1">
      <c r="A279" s="11" t="s">
        <v>32</v>
      </c>
      <c r="B279" s="11"/>
      <c r="C279" s="11"/>
      <c r="D279" s="11"/>
      <c r="E279" s="11"/>
      <c r="F279" s="5">
        <v>152600</v>
      </c>
      <c r="G279" s="5">
        <v>152600</v>
      </c>
      <c r="H279" s="5">
        <v>152000</v>
      </c>
      <c r="I279" s="6">
        <f t="shared" si="4"/>
        <v>99.606815203145487</v>
      </c>
    </row>
    <row r="280" spans="1:9" ht="37.5" customHeight="1">
      <c r="A280" s="14" t="s">
        <v>33</v>
      </c>
      <c r="B280" s="14"/>
      <c r="C280" s="14"/>
      <c r="D280" s="14"/>
      <c r="E280" s="14"/>
      <c r="F280" s="5">
        <v>152600</v>
      </c>
      <c r="G280" s="5">
        <v>152600</v>
      </c>
      <c r="H280" s="5">
        <v>152000</v>
      </c>
      <c r="I280" s="6">
        <f t="shared" si="4"/>
        <v>99.606815203145487</v>
      </c>
    </row>
    <row r="281" spans="1:9" ht="35.25" customHeight="1">
      <c r="A281" s="12" t="s">
        <v>61</v>
      </c>
      <c r="B281" s="12"/>
      <c r="C281" s="12"/>
      <c r="D281" s="12"/>
      <c r="E281" s="12"/>
      <c r="F281" s="5">
        <v>5598017</v>
      </c>
      <c r="G281" s="5">
        <v>4136260</v>
      </c>
      <c r="H281" s="5">
        <v>3523667.48</v>
      </c>
      <c r="I281" s="6">
        <f t="shared" si="4"/>
        <v>85.189699873799043</v>
      </c>
    </row>
    <row r="282" spans="1:9" ht="24.95" customHeight="1">
      <c r="A282" s="10" t="s">
        <v>9</v>
      </c>
      <c r="B282" s="10"/>
      <c r="C282" s="10"/>
      <c r="D282" s="10"/>
      <c r="E282" s="10"/>
      <c r="F282" s="5">
        <v>5598017</v>
      </c>
      <c r="G282" s="5">
        <v>4136260</v>
      </c>
      <c r="H282" s="5">
        <v>3523667.48</v>
      </c>
      <c r="I282" s="6">
        <f t="shared" si="4"/>
        <v>85.189699873799043</v>
      </c>
    </row>
    <row r="283" spans="1:9" ht="24.95" customHeight="1">
      <c r="A283" s="11" t="s">
        <v>10</v>
      </c>
      <c r="B283" s="11"/>
      <c r="C283" s="11"/>
      <c r="D283" s="11"/>
      <c r="E283" s="11"/>
      <c r="F283" s="5">
        <v>4760386</v>
      </c>
      <c r="G283" s="5">
        <v>3550200</v>
      </c>
      <c r="H283" s="5">
        <v>3166194.7</v>
      </c>
      <c r="I283" s="6">
        <f t="shared" si="4"/>
        <v>89.183558672750834</v>
      </c>
    </row>
    <row r="284" spans="1:9" ht="24.95" customHeight="1">
      <c r="A284" s="14" t="s">
        <v>11</v>
      </c>
      <c r="B284" s="14"/>
      <c r="C284" s="14"/>
      <c r="D284" s="14"/>
      <c r="E284" s="14"/>
      <c r="F284" s="5">
        <v>3898200</v>
      </c>
      <c r="G284" s="5">
        <v>2906900</v>
      </c>
      <c r="H284" s="5">
        <v>2593108.85</v>
      </c>
      <c r="I284" s="6">
        <f t="shared" si="4"/>
        <v>89.205299459905746</v>
      </c>
    </row>
    <row r="285" spans="1:9" ht="24.95" customHeight="1">
      <c r="A285" s="15" t="s">
        <v>12</v>
      </c>
      <c r="B285" s="15"/>
      <c r="C285" s="15"/>
      <c r="D285" s="15"/>
      <c r="E285" s="15"/>
      <c r="F285" s="5">
        <v>3898200</v>
      </c>
      <c r="G285" s="5">
        <v>2906900</v>
      </c>
      <c r="H285" s="5">
        <v>2593108.85</v>
      </c>
      <c r="I285" s="6">
        <f t="shared" si="4"/>
        <v>89.205299459905746</v>
      </c>
    </row>
    <row r="286" spans="1:9" ht="24.95" customHeight="1">
      <c r="A286" s="14" t="s">
        <v>13</v>
      </c>
      <c r="B286" s="14"/>
      <c r="C286" s="14"/>
      <c r="D286" s="14"/>
      <c r="E286" s="14"/>
      <c r="F286" s="5">
        <v>862186</v>
      </c>
      <c r="G286" s="5">
        <v>643300</v>
      </c>
      <c r="H286" s="5">
        <v>573085.85</v>
      </c>
      <c r="I286" s="6">
        <f t="shared" si="4"/>
        <v>89.085317892118752</v>
      </c>
    </row>
    <row r="287" spans="1:9" ht="24.95" customHeight="1">
      <c r="A287" s="11" t="s">
        <v>14</v>
      </c>
      <c r="B287" s="11"/>
      <c r="C287" s="11"/>
      <c r="D287" s="11"/>
      <c r="E287" s="11"/>
      <c r="F287" s="5">
        <v>615367</v>
      </c>
      <c r="G287" s="5">
        <v>435272</v>
      </c>
      <c r="H287" s="5">
        <v>317505.68</v>
      </c>
      <c r="I287" s="6">
        <f t="shared" si="4"/>
        <v>72.944200408020734</v>
      </c>
    </row>
    <row r="288" spans="1:9" ht="24.95" customHeight="1">
      <c r="A288" s="14" t="s">
        <v>15</v>
      </c>
      <c r="B288" s="14"/>
      <c r="C288" s="14"/>
      <c r="D288" s="14"/>
      <c r="E288" s="14"/>
      <c r="F288" s="5">
        <v>173264</v>
      </c>
      <c r="G288" s="5">
        <v>134732</v>
      </c>
      <c r="H288" s="5">
        <v>118052.77</v>
      </c>
      <c r="I288" s="6">
        <f t="shared" si="4"/>
        <v>87.620439093904949</v>
      </c>
    </row>
    <row r="289" spans="1:9" ht="24.95" customHeight="1">
      <c r="A289" s="14" t="s">
        <v>16</v>
      </c>
      <c r="B289" s="14"/>
      <c r="C289" s="14"/>
      <c r="D289" s="14"/>
      <c r="E289" s="14"/>
      <c r="F289" s="5">
        <v>320850</v>
      </c>
      <c r="G289" s="5">
        <v>221200</v>
      </c>
      <c r="H289" s="5">
        <v>134990.89000000001</v>
      </c>
      <c r="I289" s="6">
        <f t="shared" si="4"/>
        <v>61.026622965641963</v>
      </c>
    </row>
    <row r="290" spans="1:9" ht="24.95" customHeight="1">
      <c r="A290" s="14" t="s">
        <v>17</v>
      </c>
      <c r="B290" s="14"/>
      <c r="C290" s="14"/>
      <c r="D290" s="14"/>
      <c r="E290" s="14"/>
      <c r="F290" s="5">
        <v>9920</v>
      </c>
      <c r="G290" s="5">
        <v>9920</v>
      </c>
      <c r="H290" s="7"/>
      <c r="I290" s="6">
        <f t="shared" si="4"/>
        <v>0</v>
      </c>
    </row>
    <row r="291" spans="1:9" ht="24.95" customHeight="1">
      <c r="A291" s="14" t="s">
        <v>18</v>
      </c>
      <c r="B291" s="14"/>
      <c r="C291" s="14"/>
      <c r="D291" s="14"/>
      <c r="E291" s="14"/>
      <c r="F291" s="5">
        <v>106073</v>
      </c>
      <c r="G291" s="5">
        <v>64160</v>
      </c>
      <c r="H291" s="5">
        <v>62167.02</v>
      </c>
      <c r="I291" s="6">
        <f t="shared" si="4"/>
        <v>96.893734413965078</v>
      </c>
    </row>
    <row r="292" spans="1:9" ht="24.95" customHeight="1">
      <c r="A292" s="15" t="s">
        <v>19</v>
      </c>
      <c r="B292" s="15"/>
      <c r="C292" s="15"/>
      <c r="D292" s="15"/>
      <c r="E292" s="15"/>
      <c r="F292" s="5">
        <v>84251</v>
      </c>
      <c r="G292" s="5">
        <v>45846</v>
      </c>
      <c r="H292" s="5">
        <v>45844.42</v>
      </c>
      <c r="I292" s="6">
        <f t="shared" si="4"/>
        <v>99.996553679710331</v>
      </c>
    </row>
    <row r="293" spans="1:9" ht="24.95" customHeight="1">
      <c r="A293" s="15" t="s">
        <v>20</v>
      </c>
      <c r="B293" s="15"/>
      <c r="C293" s="15"/>
      <c r="D293" s="15"/>
      <c r="E293" s="15"/>
      <c r="F293" s="5">
        <v>3451</v>
      </c>
      <c r="G293" s="5">
        <v>2592</v>
      </c>
      <c r="H293" s="5">
        <v>1259.3800000000001</v>
      </c>
      <c r="I293" s="6">
        <f t="shared" si="4"/>
        <v>48.587191358024697</v>
      </c>
    </row>
    <row r="294" spans="1:9" ht="24.95" customHeight="1">
      <c r="A294" s="15" t="s">
        <v>21</v>
      </c>
      <c r="B294" s="15"/>
      <c r="C294" s="15"/>
      <c r="D294" s="15"/>
      <c r="E294" s="15"/>
      <c r="F294" s="5">
        <v>17341</v>
      </c>
      <c r="G294" s="5">
        <v>14947</v>
      </c>
      <c r="H294" s="5">
        <v>14480.06</v>
      </c>
      <c r="I294" s="6">
        <f t="shared" si="4"/>
        <v>96.8760286345086</v>
      </c>
    </row>
    <row r="295" spans="1:9" ht="39.75" customHeight="1">
      <c r="A295" s="15" t="s">
        <v>23</v>
      </c>
      <c r="B295" s="15"/>
      <c r="C295" s="15"/>
      <c r="D295" s="15"/>
      <c r="E295" s="15"/>
      <c r="F295" s="5">
        <v>1030</v>
      </c>
      <c r="G295" s="8">
        <v>775</v>
      </c>
      <c r="H295" s="8">
        <v>583.16</v>
      </c>
      <c r="I295" s="6">
        <f t="shared" si="4"/>
        <v>75.246451612903215</v>
      </c>
    </row>
    <row r="296" spans="1:9" ht="42.75" customHeight="1">
      <c r="A296" s="14" t="s">
        <v>24</v>
      </c>
      <c r="B296" s="14"/>
      <c r="C296" s="14"/>
      <c r="D296" s="14"/>
      <c r="E296" s="14"/>
      <c r="F296" s="5">
        <v>5260</v>
      </c>
      <c r="G296" s="5">
        <v>5260</v>
      </c>
      <c r="H296" s="5">
        <v>2295</v>
      </c>
      <c r="I296" s="6">
        <f t="shared" si="4"/>
        <v>43.631178707224336</v>
      </c>
    </row>
    <row r="297" spans="1:9" ht="48.75" customHeight="1">
      <c r="A297" s="15" t="s">
        <v>25</v>
      </c>
      <c r="B297" s="15"/>
      <c r="C297" s="15"/>
      <c r="D297" s="15"/>
      <c r="E297" s="15"/>
      <c r="F297" s="5">
        <v>5260</v>
      </c>
      <c r="G297" s="5">
        <v>5260</v>
      </c>
      <c r="H297" s="5">
        <v>2295</v>
      </c>
      <c r="I297" s="6">
        <f t="shared" si="4"/>
        <v>43.631178707224336</v>
      </c>
    </row>
    <row r="298" spans="1:9" ht="24.95" customHeight="1">
      <c r="A298" s="11" t="s">
        <v>30</v>
      </c>
      <c r="B298" s="11"/>
      <c r="C298" s="11"/>
      <c r="D298" s="11"/>
      <c r="E298" s="11"/>
      <c r="F298" s="5">
        <v>222264</v>
      </c>
      <c r="G298" s="5">
        <v>150788</v>
      </c>
      <c r="H298" s="5">
        <v>39967.1</v>
      </c>
      <c r="I298" s="6">
        <f t="shared" si="4"/>
        <v>26.50549115314216</v>
      </c>
    </row>
    <row r="299" spans="1:9" ht="24.95" customHeight="1">
      <c r="A299" s="10" t="s">
        <v>31</v>
      </c>
      <c r="B299" s="10"/>
      <c r="C299" s="10"/>
      <c r="D299" s="10"/>
      <c r="E299" s="10"/>
      <c r="F299" s="7"/>
      <c r="G299" s="7"/>
      <c r="H299" s="7"/>
      <c r="I299" s="6"/>
    </row>
    <row r="300" spans="1:9" ht="24.95" customHeight="1">
      <c r="A300" s="11" t="s">
        <v>32</v>
      </c>
      <c r="B300" s="11"/>
      <c r="C300" s="11"/>
      <c r="D300" s="11"/>
      <c r="E300" s="11"/>
      <c r="F300" s="7"/>
      <c r="G300" s="7"/>
      <c r="H300" s="7"/>
      <c r="I300" s="6"/>
    </row>
    <row r="301" spans="1:9" ht="40.5" customHeight="1">
      <c r="A301" s="14" t="s">
        <v>33</v>
      </c>
      <c r="B301" s="14"/>
      <c r="C301" s="14"/>
      <c r="D301" s="14"/>
      <c r="E301" s="14"/>
      <c r="F301" s="7"/>
      <c r="G301" s="7"/>
      <c r="H301" s="7"/>
      <c r="I301" s="6"/>
    </row>
    <row r="302" spans="1:9" ht="41.25" customHeight="1">
      <c r="A302" s="12" t="s">
        <v>62</v>
      </c>
      <c r="B302" s="12"/>
      <c r="C302" s="12"/>
      <c r="D302" s="12"/>
      <c r="E302" s="12"/>
      <c r="F302" s="5">
        <v>20322087</v>
      </c>
      <c r="G302" s="5">
        <v>15515052</v>
      </c>
      <c r="H302" s="5">
        <v>9006125.9100000001</v>
      </c>
      <c r="I302" s="6">
        <f t="shared" si="4"/>
        <v>58.047668225668858</v>
      </c>
    </row>
    <row r="303" spans="1:9" ht="24.95" customHeight="1">
      <c r="A303" s="10" t="s">
        <v>9</v>
      </c>
      <c r="B303" s="10"/>
      <c r="C303" s="10"/>
      <c r="D303" s="10"/>
      <c r="E303" s="10"/>
      <c r="F303" s="5">
        <v>20268087</v>
      </c>
      <c r="G303" s="5">
        <v>15475052</v>
      </c>
      <c r="H303" s="5">
        <v>9006125.9100000001</v>
      </c>
      <c r="I303" s="6">
        <f t="shared" si="4"/>
        <v>58.197710159552294</v>
      </c>
    </row>
    <row r="304" spans="1:9" ht="24.95" customHeight="1">
      <c r="A304" s="11" t="s">
        <v>10</v>
      </c>
      <c r="B304" s="11"/>
      <c r="C304" s="11"/>
      <c r="D304" s="11"/>
      <c r="E304" s="11"/>
      <c r="F304" s="5">
        <v>6522462</v>
      </c>
      <c r="G304" s="5">
        <v>5004268</v>
      </c>
      <c r="H304" s="5">
        <v>4273870.8899999997</v>
      </c>
      <c r="I304" s="6">
        <f t="shared" si="4"/>
        <v>85.404516504711566</v>
      </c>
    </row>
    <row r="305" spans="1:9" ht="24.95" customHeight="1">
      <c r="A305" s="14" t="s">
        <v>11</v>
      </c>
      <c r="B305" s="14"/>
      <c r="C305" s="14"/>
      <c r="D305" s="14"/>
      <c r="E305" s="14"/>
      <c r="F305" s="5">
        <v>5360000</v>
      </c>
      <c r="G305" s="5">
        <v>4106068</v>
      </c>
      <c r="H305" s="5">
        <v>3504088.36</v>
      </c>
      <c r="I305" s="6">
        <f t="shared" si="4"/>
        <v>85.339267639990368</v>
      </c>
    </row>
    <row r="306" spans="1:9" ht="24.95" customHeight="1">
      <c r="A306" s="15" t="s">
        <v>12</v>
      </c>
      <c r="B306" s="15"/>
      <c r="C306" s="15"/>
      <c r="D306" s="15"/>
      <c r="E306" s="15"/>
      <c r="F306" s="5">
        <v>5360000</v>
      </c>
      <c r="G306" s="5">
        <v>4106068</v>
      </c>
      <c r="H306" s="5">
        <v>3504088.36</v>
      </c>
      <c r="I306" s="6">
        <f t="shared" si="4"/>
        <v>85.339267639990368</v>
      </c>
    </row>
    <row r="307" spans="1:9" ht="24.95" customHeight="1">
      <c r="A307" s="14" t="s">
        <v>13</v>
      </c>
      <c r="B307" s="14"/>
      <c r="C307" s="14"/>
      <c r="D307" s="14"/>
      <c r="E307" s="14"/>
      <c r="F307" s="5">
        <v>1162462</v>
      </c>
      <c r="G307" s="5">
        <v>898200</v>
      </c>
      <c r="H307" s="5">
        <v>769782.53</v>
      </c>
      <c r="I307" s="6">
        <f t="shared" si="4"/>
        <v>85.702797817857942</v>
      </c>
    </row>
    <row r="308" spans="1:9" ht="24.95" customHeight="1">
      <c r="A308" s="11" t="s">
        <v>14</v>
      </c>
      <c r="B308" s="11"/>
      <c r="C308" s="11"/>
      <c r="D308" s="11"/>
      <c r="E308" s="11"/>
      <c r="F308" s="5">
        <v>13729505</v>
      </c>
      <c r="G308" s="5">
        <v>10458423</v>
      </c>
      <c r="H308" s="5">
        <v>4721708.4800000004</v>
      </c>
      <c r="I308" s="6">
        <f t="shared" si="4"/>
        <v>45.147423086635527</v>
      </c>
    </row>
    <row r="309" spans="1:9" ht="24.95" customHeight="1">
      <c r="A309" s="14" t="s">
        <v>15</v>
      </c>
      <c r="B309" s="14"/>
      <c r="C309" s="14"/>
      <c r="D309" s="14"/>
      <c r="E309" s="14"/>
      <c r="F309" s="5">
        <v>1838696</v>
      </c>
      <c r="G309" s="5">
        <v>1431655</v>
      </c>
      <c r="H309" s="5">
        <v>933792.65</v>
      </c>
      <c r="I309" s="6">
        <f t="shared" si="4"/>
        <v>65.224697989389895</v>
      </c>
    </row>
    <row r="310" spans="1:9" ht="24.95" customHeight="1">
      <c r="A310" s="14" t="s">
        <v>16</v>
      </c>
      <c r="B310" s="14"/>
      <c r="C310" s="14"/>
      <c r="D310" s="14"/>
      <c r="E310" s="14"/>
      <c r="F310" s="5">
        <v>11793623</v>
      </c>
      <c r="G310" s="5">
        <v>8955035</v>
      </c>
      <c r="H310" s="5">
        <v>3732817.4</v>
      </c>
      <c r="I310" s="6">
        <f t="shared" si="4"/>
        <v>41.684006818510476</v>
      </c>
    </row>
    <row r="311" spans="1:9" ht="24.95" customHeight="1">
      <c r="A311" s="14" t="s">
        <v>17</v>
      </c>
      <c r="B311" s="14"/>
      <c r="C311" s="14"/>
      <c r="D311" s="14"/>
      <c r="E311" s="14"/>
      <c r="F311" s="5">
        <v>1090</v>
      </c>
      <c r="G311" s="5">
        <v>1090</v>
      </c>
      <c r="H311" s="5">
        <v>1090</v>
      </c>
      <c r="I311" s="6">
        <f t="shared" si="4"/>
        <v>100</v>
      </c>
    </row>
    <row r="312" spans="1:9" ht="24.95" customHeight="1">
      <c r="A312" s="14" t="s">
        <v>18</v>
      </c>
      <c r="B312" s="14"/>
      <c r="C312" s="14"/>
      <c r="D312" s="14"/>
      <c r="E312" s="14"/>
      <c r="F312" s="5">
        <v>89796</v>
      </c>
      <c r="G312" s="5">
        <v>64343</v>
      </c>
      <c r="H312" s="5">
        <v>53258.43</v>
      </c>
      <c r="I312" s="6">
        <f t="shared" si="4"/>
        <v>82.772687005579471</v>
      </c>
    </row>
    <row r="313" spans="1:9" ht="24.95" customHeight="1">
      <c r="A313" s="15" t="s">
        <v>20</v>
      </c>
      <c r="B313" s="15"/>
      <c r="C313" s="15"/>
      <c r="D313" s="15"/>
      <c r="E313" s="15"/>
      <c r="F313" s="5">
        <v>1938</v>
      </c>
      <c r="G313" s="5">
        <v>1554</v>
      </c>
      <c r="H313" s="5">
        <v>1117.22</v>
      </c>
      <c r="I313" s="6">
        <f t="shared" si="4"/>
        <v>71.893178893178899</v>
      </c>
    </row>
    <row r="314" spans="1:9" ht="24.95" customHeight="1">
      <c r="A314" s="15" t="s">
        <v>21</v>
      </c>
      <c r="B314" s="15"/>
      <c r="C314" s="15"/>
      <c r="D314" s="15"/>
      <c r="E314" s="15"/>
      <c r="F314" s="5">
        <v>29825</v>
      </c>
      <c r="G314" s="5">
        <v>20250</v>
      </c>
      <c r="H314" s="5">
        <v>12946.57</v>
      </c>
      <c r="I314" s="6">
        <f t="shared" si="4"/>
        <v>63.933679012345678</v>
      </c>
    </row>
    <row r="315" spans="1:9" ht="24.95" customHeight="1">
      <c r="A315" s="15" t="s">
        <v>22</v>
      </c>
      <c r="B315" s="15"/>
      <c r="C315" s="15"/>
      <c r="D315" s="15"/>
      <c r="E315" s="15"/>
      <c r="F315" s="5">
        <v>58033</v>
      </c>
      <c r="G315" s="5">
        <v>42539</v>
      </c>
      <c r="H315" s="5">
        <v>39194.639999999999</v>
      </c>
      <c r="I315" s="6">
        <f t="shared" si="4"/>
        <v>92.138132067044353</v>
      </c>
    </row>
    <row r="316" spans="1:9" ht="37.5" customHeight="1">
      <c r="A316" s="14" t="s">
        <v>24</v>
      </c>
      <c r="B316" s="14"/>
      <c r="C316" s="14"/>
      <c r="D316" s="14"/>
      <c r="E316" s="14"/>
      <c r="F316" s="5">
        <v>6300</v>
      </c>
      <c r="G316" s="5">
        <v>6300</v>
      </c>
      <c r="H316" s="8">
        <v>750</v>
      </c>
      <c r="I316" s="6">
        <f t="shared" si="4"/>
        <v>11.904761904761903</v>
      </c>
    </row>
    <row r="317" spans="1:9" ht="49.5" customHeight="1">
      <c r="A317" s="15" t="s">
        <v>25</v>
      </c>
      <c r="B317" s="15"/>
      <c r="C317" s="15"/>
      <c r="D317" s="15"/>
      <c r="E317" s="15"/>
      <c r="F317" s="5">
        <v>6300</v>
      </c>
      <c r="G317" s="5">
        <v>6300</v>
      </c>
      <c r="H317" s="8">
        <v>750</v>
      </c>
      <c r="I317" s="6">
        <f t="shared" si="4"/>
        <v>11.904761904761903</v>
      </c>
    </row>
    <row r="318" spans="1:9" ht="24.95" customHeight="1">
      <c r="A318" s="11" t="s">
        <v>30</v>
      </c>
      <c r="B318" s="11"/>
      <c r="C318" s="11"/>
      <c r="D318" s="11"/>
      <c r="E318" s="11"/>
      <c r="F318" s="5">
        <v>16120</v>
      </c>
      <c r="G318" s="5">
        <v>12361</v>
      </c>
      <c r="H318" s="5">
        <v>10546.54</v>
      </c>
      <c r="I318" s="6">
        <f t="shared" si="4"/>
        <v>85.321090526656434</v>
      </c>
    </row>
    <row r="319" spans="1:9" ht="24.95" customHeight="1">
      <c r="A319" s="10" t="s">
        <v>31</v>
      </c>
      <c r="B319" s="10"/>
      <c r="C319" s="10"/>
      <c r="D319" s="10"/>
      <c r="E319" s="10"/>
      <c r="F319" s="5">
        <v>54000</v>
      </c>
      <c r="G319" s="5">
        <v>40000</v>
      </c>
      <c r="H319" s="7"/>
      <c r="I319" s="6">
        <f t="shared" si="4"/>
        <v>0</v>
      </c>
    </row>
    <row r="320" spans="1:9" ht="24.95" customHeight="1">
      <c r="A320" s="11" t="s">
        <v>32</v>
      </c>
      <c r="B320" s="11"/>
      <c r="C320" s="11"/>
      <c r="D320" s="11"/>
      <c r="E320" s="11"/>
      <c r="F320" s="5">
        <v>54000</v>
      </c>
      <c r="G320" s="5">
        <v>40000</v>
      </c>
      <c r="H320" s="7"/>
      <c r="I320" s="6">
        <f t="shared" si="4"/>
        <v>0</v>
      </c>
    </row>
    <row r="321" spans="1:9" ht="44.25" customHeight="1">
      <c r="A321" s="14" t="s">
        <v>33</v>
      </c>
      <c r="B321" s="14"/>
      <c r="C321" s="14"/>
      <c r="D321" s="14"/>
      <c r="E321" s="14"/>
      <c r="F321" s="5">
        <v>54000</v>
      </c>
      <c r="G321" s="5">
        <v>40000</v>
      </c>
      <c r="H321" s="7"/>
      <c r="I321" s="6">
        <f t="shared" si="4"/>
        <v>0</v>
      </c>
    </row>
    <row r="322" spans="1:9" ht="39.75" customHeight="1">
      <c r="A322" s="12" t="s">
        <v>63</v>
      </c>
      <c r="B322" s="12"/>
      <c r="C322" s="12"/>
      <c r="D322" s="12"/>
      <c r="E322" s="12"/>
      <c r="F322" s="5">
        <v>6661200</v>
      </c>
      <c r="G322" s="5">
        <v>4757359</v>
      </c>
      <c r="H322" s="5">
        <v>3786297.07</v>
      </c>
      <c r="I322" s="6">
        <f t="shared" si="4"/>
        <v>79.588214175133714</v>
      </c>
    </row>
    <row r="323" spans="1:9" ht="24.95" customHeight="1">
      <c r="A323" s="10" t="s">
        <v>9</v>
      </c>
      <c r="B323" s="10"/>
      <c r="C323" s="10"/>
      <c r="D323" s="10"/>
      <c r="E323" s="10"/>
      <c r="F323" s="5">
        <v>6544700</v>
      </c>
      <c r="G323" s="5">
        <v>4757359</v>
      </c>
      <c r="H323" s="5">
        <v>3786297.07</v>
      </c>
      <c r="I323" s="6">
        <f t="shared" si="4"/>
        <v>79.588214175133714</v>
      </c>
    </row>
    <row r="324" spans="1:9" ht="24.95" customHeight="1">
      <c r="A324" s="11" t="s">
        <v>10</v>
      </c>
      <c r="B324" s="11"/>
      <c r="C324" s="11"/>
      <c r="D324" s="11"/>
      <c r="E324" s="11"/>
      <c r="F324" s="5">
        <v>5679974</v>
      </c>
      <c r="G324" s="5">
        <v>4113379</v>
      </c>
      <c r="H324" s="5">
        <v>3571908.27</v>
      </c>
      <c r="I324" s="6">
        <f t="shared" si="4"/>
        <v>86.836352059948766</v>
      </c>
    </row>
    <row r="325" spans="1:9" ht="24.95" customHeight="1">
      <c r="A325" s="14" t="s">
        <v>11</v>
      </c>
      <c r="B325" s="14"/>
      <c r="C325" s="14"/>
      <c r="D325" s="14"/>
      <c r="E325" s="14"/>
      <c r="F325" s="5">
        <v>4629100</v>
      </c>
      <c r="G325" s="5">
        <v>3363246</v>
      </c>
      <c r="H325" s="5">
        <v>2912303.26</v>
      </c>
      <c r="I325" s="6">
        <f t="shared" si="4"/>
        <v>86.592038167889001</v>
      </c>
    </row>
    <row r="326" spans="1:9" ht="24.95" customHeight="1">
      <c r="A326" s="15" t="s">
        <v>12</v>
      </c>
      <c r="B326" s="15"/>
      <c r="C326" s="15"/>
      <c r="D326" s="15"/>
      <c r="E326" s="15"/>
      <c r="F326" s="5">
        <v>4629100</v>
      </c>
      <c r="G326" s="5">
        <v>3363246</v>
      </c>
      <c r="H326" s="5">
        <v>2912303.26</v>
      </c>
      <c r="I326" s="6">
        <f t="shared" si="4"/>
        <v>86.592038167889001</v>
      </c>
    </row>
    <row r="327" spans="1:9" ht="24.95" customHeight="1">
      <c r="A327" s="14" t="s">
        <v>13</v>
      </c>
      <c r="B327" s="14"/>
      <c r="C327" s="14"/>
      <c r="D327" s="14"/>
      <c r="E327" s="14"/>
      <c r="F327" s="5">
        <v>1050874</v>
      </c>
      <c r="G327" s="5">
        <v>750133</v>
      </c>
      <c r="H327" s="5">
        <v>659605.01</v>
      </c>
      <c r="I327" s="6">
        <f t="shared" si="4"/>
        <v>87.931741437851684</v>
      </c>
    </row>
    <row r="328" spans="1:9" ht="24.95" customHeight="1">
      <c r="A328" s="11" t="s">
        <v>14</v>
      </c>
      <c r="B328" s="11"/>
      <c r="C328" s="11"/>
      <c r="D328" s="11"/>
      <c r="E328" s="11"/>
      <c r="F328" s="5">
        <v>717180</v>
      </c>
      <c r="G328" s="5">
        <v>533980</v>
      </c>
      <c r="H328" s="5">
        <v>166683.04999999999</v>
      </c>
      <c r="I328" s="6">
        <f t="shared" ref="I328:I391" si="5">SUM(H328)/G328*100</f>
        <v>31.215223416607362</v>
      </c>
    </row>
    <row r="329" spans="1:9" ht="24.95" customHeight="1">
      <c r="A329" s="14" t="s">
        <v>15</v>
      </c>
      <c r="B329" s="14"/>
      <c r="C329" s="14"/>
      <c r="D329" s="14"/>
      <c r="E329" s="14"/>
      <c r="F329" s="5">
        <v>19500</v>
      </c>
      <c r="G329" s="5">
        <v>19500</v>
      </c>
      <c r="H329" s="5">
        <v>9026.36</v>
      </c>
      <c r="I329" s="6">
        <f t="shared" si="5"/>
        <v>46.289025641025646</v>
      </c>
    </row>
    <row r="330" spans="1:9" ht="24.95" customHeight="1">
      <c r="A330" s="14" t="s">
        <v>16</v>
      </c>
      <c r="B330" s="14"/>
      <c r="C330" s="14"/>
      <c r="D330" s="14"/>
      <c r="E330" s="14"/>
      <c r="F330" s="5">
        <v>694180</v>
      </c>
      <c r="G330" s="5">
        <v>510980</v>
      </c>
      <c r="H330" s="5">
        <v>156096.69</v>
      </c>
      <c r="I330" s="6">
        <f t="shared" si="5"/>
        <v>30.548493091706135</v>
      </c>
    </row>
    <row r="331" spans="1:9" ht="24.95" customHeight="1">
      <c r="A331" s="14" t="s">
        <v>17</v>
      </c>
      <c r="B331" s="14"/>
      <c r="C331" s="14"/>
      <c r="D331" s="14"/>
      <c r="E331" s="14"/>
      <c r="F331" s="5">
        <v>1000</v>
      </c>
      <c r="G331" s="5">
        <v>1000</v>
      </c>
      <c r="H331" s="8">
        <v>60</v>
      </c>
      <c r="I331" s="6">
        <f t="shared" si="5"/>
        <v>6</v>
      </c>
    </row>
    <row r="332" spans="1:9" ht="40.5" customHeight="1">
      <c r="A332" s="14" t="s">
        <v>24</v>
      </c>
      <c r="B332" s="14"/>
      <c r="C332" s="14"/>
      <c r="D332" s="14"/>
      <c r="E332" s="14"/>
      <c r="F332" s="5">
        <v>2500</v>
      </c>
      <c r="G332" s="5">
        <v>2500</v>
      </c>
      <c r="H332" s="5">
        <v>1500</v>
      </c>
      <c r="I332" s="6">
        <f t="shared" si="5"/>
        <v>60</v>
      </c>
    </row>
    <row r="333" spans="1:9" ht="53.25" customHeight="1">
      <c r="A333" s="15" t="s">
        <v>25</v>
      </c>
      <c r="B333" s="15"/>
      <c r="C333" s="15"/>
      <c r="D333" s="15"/>
      <c r="E333" s="15"/>
      <c r="F333" s="5">
        <v>2500</v>
      </c>
      <c r="G333" s="5">
        <v>2500</v>
      </c>
      <c r="H333" s="5">
        <v>1500</v>
      </c>
      <c r="I333" s="6">
        <f t="shared" si="5"/>
        <v>60</v>
      </c>
    </row>
    <row r="334" spans="1:9" ht="24.95" customHeight="1">
      <c r="A334" s="11" t="s">
        <v>30</v>
      </c>
      <c r="B334" s="11"/>
      <c r="C334" s="11"/>
      <c r="D334" s="11"/>
      <c r="E334" s="11"/>
      <c r="F334" s="5">
        <v>147546</v>
      </c>
      <c r="G334" s="5">
        <v>110000</v>
      </c>
      <c r="H334" s="5">
        <v>47705.75</v>
      </c>
      <c r="I334" s="6">
        <f t="shared" si="5"/>
        <v>43.368863636363635</v>
      </c>
    </row>
    <row r="335" spans="1:9" ht="24.95" customHeight="1">
      <c r="A335" s="10" t="s">
        <v>31</v>
      </c>
      <c r="B335" s="10"/>
      <c r="C335" s="10"/>
      <c r="D335" s="10"/>
      <c r="E335" s="10"/>
      <c r="F335" s="5">
        <v>116500</v>
      </c>
      <c r="G335" s="7"/>
      <c r="H335" s="7"/>
      <c r="I335" s="6"/>
    </row>
    <row r="336" spans="1:9" ht="24.95" customHeight="1">
      <c r="A336" s="11" t="s">
        <v>32</v>
      </c>
      <c r="B336" s="11"/>
      <c r="C336" s="11"/>
      <c r="D336" s="11"/>
      <c r="E336" s="11"/>
      <c r="F336" s="5">
        <v>116500</v>
      </c>
      <c r="G336" s="7"/>
      <c r="H336" s="7"/>
      <c r="I336" s="6"/>
    </row>
    <row r="337" spans="1:9" ht="42" customHeight="1">
      <c r="A337" s="14" t="s">
        <v>33</v>
      </c>
      <c r="B337" s="14"/>
      <c r="C337" s="14"/>
      <c r="D337" s="14"/>
      <c r="E337" s="14"/>
      <c r="F337" s="5">
        <v>116500</v>
      </c>
      <c r="G337" s="7"/>
      <c r="H337" s="7"/>
      <c r="I337" s="6"/>
    </row>
    <row r="338" spans="1:9" ht="41.25" customHeight="1">
      <c r="A338" s="12" t="s">
        <v>64</v>
      </c>
      <c r="B338" s="12"/>
      <c r="C338" s="12"/>
      <c r="D338" s="12"/>
      <c r="E338" s="12"/>
      <c r="F338" s="5">
        <v>26814100</v>
      </c>
      <c r="G338" s="5">
        <v>19470215</v>
      </c>
      <c r="H338" s="5">
        <v>16206833.84</v>
      </c>
      <c r="I338" s="6">
        <f t="shared" si="5"/>
        <v>83.239110816187704</v>
      </c>
    </row>
    <row r="339" spans="1:9" ht="24.95" customHeight="1">
      <c r="A339" s="10" t="s">
        <v>9</v>
      </c>
      <c r="B339" s="10"/>
      <c r="C339" s="10"/>
      <c r="D339" s="10"/>
      <c r="E339" s="10"/>
      <c r="F339" s="5">
        <v>25928100</v>
      </c>
      <c r="G339" s="5">
        <v>19270215</v>
      </c>
      <c r="H339" s="5">
        <v>16157084.24</v>
      </c>
      <c r="I339" s="6">
        <f t="shared" si="5"/>
        <v>83.844857153903064</v>
      </c>
    </row>
    <row r="340" spans="1:9" ht="24.95" customHeight="1">
      <c r="A340" s="11" t="s">
        <v>10</v>
      </c>
      <c r="B340" s="11"/>
      <c r="C340" s="11"/>
      <c r="D340" s="11"/>
      <c r="E340" s="11"/>
      <c r="F340" s="5">
        <v>23838070</v>
      </c>
      <c r="G340" s="5">
        <v>17918070</v>
      </c>
      <c r="H340" s="5">
        <v>15296765.630000001</v>
      </c>
      <c r="I340" s="6">
        <f t="shared" si="5"/>
        <v>85.370609836885336</v>
      </c>
    </row>
    <row r="341" spans="1:9" ht="24.95" customHeight="1">
      <c r="A341" s="14" t="s">
        <v>11</v>
      </c>
      <c r="B341" s="14"/>
      <c r="C341" s="14"/>
      <c r="D341" s="14"/>
      <c r="E341" s="14"/>
      <c r="F341" s="5">
        <v>19490800</v>
      </c>
      <c r="G341" s="5">
        <v>14640800</v>
      </c>
      <c r="H341" s="5">
        <v>12548982.619999999</v>
      </c>
      <c r="I341" s="6">
        <f t="shared" si="5"/>
        <v>85.712410660619625</v>
      </c>
    </row>
    <row r="342" spans="1:9" ht="24.95" customHeight="1">
      <c r="A342" s="15" t="s">
        <v>12</v>
      </c>
      <c r="B342" s="15"/>
      <c r="C342" s="15"/>
      <c r="D342" s="15"/>
      <c r="E342" s="15"/>
      <c r="F342" s="5">
        <v>19490800</v>
      </c>
      <c r="G342" s="5">
        <v>14640800</v>
      </c>
      <c r="H342" s="5">
        <v>12548982.619999999</v>
      </c>
      <c r="I342" s="6">
        <f t="shared" si="5"/>
        <v>85.712410660619625</v>
      </c>
    </row>
    <row r="343" spans="1:9" ht="24.95" customHeight="1">
      <c r="A343" s="14" t="s">
        <v>13</v>
      </c>
      <c r="B343" s="14"/>
      <c r="C343" s="14"/>
      <c r="D343" s="14"/>
      <c r="E343" s="14"/>
      <c r="F343" s="5">
        <v>4347270</v>
      </c>
      <c r="G343" s="5">
        <v>3277270</v>
      </c>
      <c r="H343" s="5">
        <v>2747783.01</v>
      </c>
      <c r="I343" s="6">
        <f t="shared" si="5"/>
        <v>83.843656763098551</v>
      </c>
    </row>
    <row r="344" spans="1:9" ht="24.95" customHeight="1">
      <c r="A344" s="11" t="s">
        <v>14</v>
      </c>
      <c r="B344" s="11"/>
      <c r="C344" s="11"/>
      <c r="D344" s="11"/>
      <c r="E344" s="11"/>
      <c r="F344" s="5">
        <v>2052030</v>
      </c>
      <c r="G344" s="5">
        <v>1320145</v>
      </c>
      <c r="H344" s="5">
        <v>834773.4</v>
      </c>
      <c r="I344" s="6">
        <f t="shared" si="5"/>
        <v>63.23346299080783</v>
      </c>
    </row>
    <row r="345" spans="1:9" ht="24.95" customHeight="1">
      <c r="A345" s="14" t="s">
        <v>15</v>
      </c>
      <c r="B345" s="14"/>
      <c r="C345" s="14"/>
      <c r="D345" s="14"/>
      <c r="E345" s="14"/>
      <c r="F345" s="5">
        <v>842300</v>
      </c>
      <c r="G345" s="5">
        <v>550400</v>
      </c>
      <c r="H345" s="5">
        <v>382787.59</v>
      </c>
      <c r="I345" s="6">
        <f t="shared" si="5"/>
        <v>69.547163880813955</v>
      </c>
    </row>
    <row r="346" spans="1:9" ht="24.95" customHeight="1">
      <c r="A346" s="14" t="s">
        <v>16</v>
      </c>
      <c r="B346" s="14"/>
      <c r="C346" s="14"/>
      <c r="D346" s="14"/>
      <c r="E346" s="14"/>
      <c r="F346" s="5">
        <v>1154730</v>
      </c>
      <c r="G346" s="5">
        <v>725745</v>
      </c>
      <c r="H346" s="5">
        <v>447684.87</v>
      </c>
      <c r="I346" s="6">
        <f t="shared" si="5"/>
        <v>61.686249302440942</v>
      </c>
    </row>
    <row r="347" spans="1:9" ht="24.95" customHeight="1">
      <c r="A347" s="14" t="s">
        <v>17</v>
      </c>
      <c r="B347" s="14"/>
      <c r="C347" s="14"/>
      <c r="D347" s="14"/>
      <c r="E347" s="14"/>
      <c r="F347" s="5">
        <v>40000</v>
      </c>
      <c r="G347" s="5">
        <v>29000</v>
      </c>
      <c r="H347" s="5">
        <v>1900.94</v>
      </c>
      <c r="I347" s="6">
        <f t="shared" si="5"/>
        <v>6.5549655172413788</v>
      </c>
    </row>
    <row r="348" spans="1:9" ht="41.25" customHeight="1">
      <c r="A348" s="14" t="s">
        <v>24</v>
      </c>
      <c r="B348" s="14"/>
      <c r="C348" s="14"/>
      <c r="D348" s="14"/>
      <c r="E348" s="14"/>
      <c r="F348" s="5">
        <v>15000</v>
      </c>
      <c r="G348" s="5">
        <v>15000</v>
      </c>
      <c r="H348" s="5">
        <v>2400</v>
      </c>
      <c r="I348" s="6">
        <f t="shared" si="5"/>
        <v>16</v>
      </c>
    </row>
    <row r="349" spans="1:9" ht="42" customHeight="1">
      <c r="A349" s="15" t="s">
        <v>25</v>
      </c>
      <c r="B349" s="15"/>
      <c r="C349" s="15"/>
      <c r="D349" s="15"/>
      <c r="E349" s="15"/>
      <c r="F349" s="5">
        <v>15000</v>
      </c>
      <c r="G349" s="5">
        <v>15000</v>
      </c>
      <c r="H349" s="5">
        <v>2400</v>
      </c>
      <c r="I349" s="6">
        <f t="shared" si="5"/>
        <v>16</v>
      </c>
    </row>
    <row r="350" spans="1:9" ht="24.95" customHeight="1">
      <c r="A350" s="11" t="s">
        <v>30</v>
      </c>
      <c r="B350" s="11"/>
      <c r="C350" s="11"/>
      <c r="D350" s="11"/>
      <c r="E350" s="11"/>
      <c r="F350" s="5">
        <v>38000</v>
      </c>
      <c r="G350" s="5">
        <v>32000</v>
      </c>
      <c r="H350" s="5">
        <v>25545.21</v>
      </c>
      <c r="I350" s="6">
        <f t="shared" si="5"/>
        <v>79.828781250000006</v>
      </c>
    </row>
    <row r="351" spans="1:9" ht="24.95" customHeight="1">
      <c r="A351" s="10" t="s">
        <v>31</v>
      </c>
      <c r="B351" s="10"/>
      <c r="C351" s="10"/>
      <c r="D351" s="10"/>
      <c r="E351" s="10"/>
      <c r="F351" s="5">
        <v>886000</v>
      </c>
      <c r="G351" s="5">
        <v>200000</v>
      </c>
      <c r="H351" s="5">
        <v>49749.599999999999</v>
      </c>
      <c r="I351" s="6">
        <f t="shared" si="5"/>
        <v>24.8748</v>
      </c>
    </row>
    <row r="352" spans="1:9" ht="24.95" customHeight="1">
      <c r="A352" s="11" t="s">
        <v>32</v>
      </c>
      <c r="B352" s="11"/>
      <c r="C352" s="11"/>
      <c r="D352" s="11"/>
      <c r="E352" s="11"/>
      <c r="F352" s="5">
        <v>886000</v>
      </c>
      <c r="G352" s="5">
        <v>200000</v>
      </c>
      <c r="H352" s="5">
        <v>49749.599999999999</v>
      </c>
      <c r="I352" s="6">
        <f t="shared" si="5"/>
        <v>24.8748</v>
      </c>
    </row>
    <row r="353" spans="1:9" ht="47.25" customHeight="1">
      <c r="A353" s="14" t="s">
        <v>33</v>
      </c>
      <c r="B353" s="14"/>
      <c r="C353" s="14"/>
      <c r="D353" s="14"/>
      <c r="E353" s="14"/>
      <c r="F353" s="5">
        <v>886000</v>
      </c>
      <c r="G353" s="5">
        <v>200000</v>
      </c>
      <c r="H353" s="5">
        <v>49749.599999999999</v>
      </c>
      <c r="I353" s="6">
        <f t="shared" si="5"/>
        <v>24.8748</v>
      </c>
    </row>
    <row r="354" spans="1:9" ht="24.95" customHeight="1">
      <c r="A354" s="12" t="s">
        <v>65</v>
      </c>
      <c r="B354" s="12"/>
      <c r="C354" s="12"/>
      <c r="D354" s="12"/>
      <c r="E354" s="12"/>
      <c r="F354" s="5">
        <v>11474400</v>
      </c>
      <c r="G354" s="5">
        <v>8712586</v>
      </c>
      <c r="H354" s="5">
        <v>6521894.9299999997</v>
      </c>
      <c r="I354" s="6">
        <f t="shared" si="5"/>
        <v>74.856017834429409</v>
      </c>
    </row>
    <row r="355" spans="1:9" ht="24.95" customHeight="1">
      <c r="A355" s="10" t="s">
        <v>9</v>
      </c>
      <c r="B355" s="10"/>
      <c r="C355" s="10"/>
      <c r="D355" s="10"/>
      <c r="E355" s="10"/>
      <c r="F355" s="5">
        <v>11389400</v>
      </c>
      <c r="G355" s="5">
        <v>8712586</v>
      </c>
      <c r="H355" s="5">
        <v>6521894.9299999997</v>
      </c>
      <c r="I355" s="6">
        <f t="shared" si="5"/>
        <v>74.856017834429409</v>
      </c>
    </row>
    <row r="356" spans="1:9" ht="24.95" customHeight="1">
      <c r="A356" s="11" t="s">
        <v>10</v>
      </c>
      <c r="B356" s="11"/>
      <c r="C356" s="11"/>
      <c r="D356" s="11"/>
      <c r="E356" s="11"/>
      <c r="F356" s="5">
        <v>9362886</v>
      </c>
      <c r="G356" s="5">
        <v>7243686</v>
      </c>
      <c r="H356" s="5">
        <v>6271281.5599999996</v>
      </c>
      <c r="I356" s="6">
        <f t="shared" si="5"/>
        <v>86.575833905555811</v>
      </c>
    </row>
    <row r="357" spans="1:9" ht="24.95" customHeight="1">
      <c r="A357" s="14" t="s">
        <v>11</v>
      </c>
      <c r="B357" s="14"/>
      <c r="C357" s="14"/>
      <c r="D357" s="14"/>
      <c r="E357" s="14"/>
      <c r="F357" s="5">
        <v>7674500</v>
      </c>
      <c r="G357" s="5">
        <v>5937500</v>
      </c>
      <c r="H357" s="5">
        <v>5143914.04</v>
      </c>
      <c r="I357" s="6">
        <f t="shared" si="5"/>
        <v>86.634341726315796</v>
      </c>
    </row>
    <row r="358" spans="1:9" ht="24.95" customHeight="1">
      <c r="A358" s="15" t="s">
        <v>12</v>
      </c>
      <c r="B358" s="15"/>
      <c r="C358" s="15"/>
      <c r="D358" s="15"/>
      <c r="E358" s="15"/>
      <c r="F358" s="5">
        <v>7674500</v>
      </c>
      <c r="G358" s="5">
        <v>5937500</v>
      </c>
      <c r="H358" s="5">
        <v>5143914.04</v>
      </c>
      <c r="I358" s="6">
        <f t="shared" si="5"/>
        <v>86.634341726315796</v>
      </c>
    </row>
    <row r="359" spans="1:9" ht="24.95" customHeight="1">
      <c r="A359" s="14" t="s">
        <v>13</v>
      </c>
      <c r="B359" s="14"/>
      <c r="C359" s="14"/>
      <c r="D359" s="14"/>
      <c r="E359" s="14"/>
      <c r="F359" s="5">
        <v>1688386</v>
      </c>
      <c r="G359" s="5">
        <v>1306186</v>
      </c>
      <c r="H359" s="5">
        <v>1127367.52</v>
      </c>
      <c r="I359" s="6">
        <f t="shared" si="5"/>
        <v>86.309876235084431</v>
      </c>
    </row>
    <row r="360" spans="1:9" ht="24.95" customHeight="1">
      <c r="A360" s="11" t="s">
        <v>14</v>
      </c>
      <c r="B360" s="11"/>
      <c r="C360" s="11"/>
      <c r="D360" s="11"/>
      <c r="E360" s="11"/>
      <c r="F360" s="5">
        <v>2026514</v>
      </c>
      <c r="G360" s="5">
        <v>1468900</v>
      </c>
      <c r="H360" s="5">
        <v>250613.37</v>
      </c>
      <c r="I360" s="6">
        <f t="shared" si="5"/>
        <v>17.061295527265301</v>
      </c>
    </row>
    <row r="361" spans="1:9" ht="24.95" customHeight="1">
      <c r="A361" s="14" t="s">
        <v>15</v>
      </c>
      <c r="B361" s="14"/>
      <c r="C361" s="14"/>
      <c r="D361" s="14"/>
      <c r="E361" s="14"/>
      <c r="F361" s="5">
        <v>404314</v>
      </c>
      <c r="G361" s="5">
        <v>120450</v>
      </c>
      <c r="H361" s="5">
        <v>94604.17</v>
      </c>
      <c r="I361" s="6">
        <f t="shared" si="5"/>
        <v>78.542274802822746</v>
      </c>
    </row>
    <row r="362" spans="1:9" ht="24.95" customHeight="1">
      <c r="A362" s="14" t="s">
        <v>16</v>
      </c>
      <c r="B362" s="14"/>
      <c r="C362" s="14"/>
      <c r="D362" s="14"/>
      <c r="E362" s="14"/>
      <c r="F362" s="5">
        <v>1609200</v>
      </c>
      <c r="G362" s="5">
        <v>1348450</v>
      </c>
      <c r="H362" s="5">
        <v>156009.20000000001</v>
      </c>
      <c r="I362" s="6">
        <f t="shared" si="5"/>
        <v>11.569520560643703</v>
      </c>
    </row>
    <row r="363" spans="1:9" ht="24.95" customHeight="1">
      <c r="A363" s="14" t="s">
        <v>17</v>
      </c>
      <c r="B363" s="14"/>
      <c r="C363" s="14"/>
      <c r="D363" s="14"/>
      <c r="E363" s="14"/>
      <c r="F363" s="5">
        <v>13000</v>
      </c>
      <c r="G363" s="7"/>
      <c r="H363" s="7"/>
      <c r="I363" s="6"/>
    </row>
    <row r="364" spans="1:9" ht="24.95" customHeight="1">
      <c r="A364" s="10" t="s">
        <v>31</v>
      </c>
      <c r="B364" s="10"/>
      <c r="C364" s="10"/>
      <c r="D364" s="10"/>
      <c r="E364" s="10"/>
      <c r="F364" s="5">
        <v>85000</v>
      </c>
      <c r="G364" s="7"/>
      <c r="H364" s="7"/>
      <c r="I364" s="6"/>
    </row>
    <row r="365" spans="1:9" ht="24.95" customHeight="1">
      <c r="A365" s="11" t="s">
        <v>32</v>
      </c>
      <c r="B365" s="11"/>
      <c r="C365" s="11"/>
      <c r="D365" s="11"/>
      <c r="E365" s="11"/>
      <c r="F365" s="5">
        <v>85000</v>
      </c>
      <c r="G365" s="7"/>
      <c r="H365" s="7"/>
      <c r="I365" s="6"/>
    </row>
    <row r="366" spans="1:9" ht="40.5" customHeight="1">
      <c r="A366" s="14" t="s">
        <v>33</v>
      </c>
      <c r="B366" s="14"/>
      <c r="C366" s="14"/>
      <c r="D366" s="14"/>
      <c r="E366" s="14"/>
      <c r="F366" s="5">
        <v>85000</v>
      </c>
      <c r="G366" s="7"/>
      <c r="H366" s="7"/>
      <c r="I366" s="6"/>
    </row>
    <row r="367" spans="1:9" ht="24.95" customHeight="1">
      <c r="A367" s="12" t="s">
        <v>66</v>
      </c>
      <c r="B367" s="12"/>
      <c r="C367" s="12"/>
      <c r="D367" s="12"/>
      <c r="E367" s="12"/>
      <c r="F367" s="5">
        <f>167126275-13671525</f>
        <v>153454750</v>
      </c>
      <c r="G367" s="5">
        <f>112695318-2463790</f>
        <v>110231528</v>
      </c>
      <c r="H367" s="5">
        <v>84790237.980000004</v>
      </c>
      <c r="I367" s="6">
        <f t="shared" si="5"/>
        <v>76.920133031268506</v>
      </c>
    </row>
    <row r="368" spans="1:9" ht="24.95" customHeight="1">
      <c r="A368" s="10" t="s">
        <v>9</v>
      </c>
      <c r="B368" s="10"/>
      <c r="C368" s="10"/>
      <c r="D368" s="10"/>
      <c r="E368" s="10"/>
      <c r="F368" s="5">
        <v>138258950</v>
      </c>
      <c r="G368" s="5">
        <v>97035728</v>
      </c>
      <c r="H368" s="5">
        <v>84790237.980000004</v>
      </c>
      <c r="I368" s="6">
        <f t="shared" si="5"/>
        <v>87.380431648845885</v>
      </c>
    </row>
    <row r="369" spans="1:9" ht="24.95" customHeight="1">
      <c r="A369" s="11" t="s">
        <v>10</v>
      </c>
      <c r="B369" s="11"/>
      <c r="C369" s="11"/>
      <c r="D369" s="11"/>
      <c r="E369" s="11"/>
      <c r="F369" s="5">
        <v>15759224</v>
      </c>
      <c r="G369" s="5">
        <v>12158491</v>
      </c>
      <c r="H369" s="5">
        <v>9305179.3900000006</v>
      </c>
      <c r="I369" s="6">
        <f t="shared" si="5"/>
        <v>76.532354138354847</v>
      </c>
    </row>
    <row r="370" spans="1:9" ht="24.95" customHeight="1">
      <c r="A370" s="14" t="s">
        <v>11</v>
      </c>
      <c r="B370" s="14"/>
      <c r="C370" s="14"/>
      <c r="D370" s="14"/>
      <c r="E370" s="14"/>
      <c r="F370" s="5">
        <v>12912700</v>
      </c>
      <c r="G370" s="5">
        <v>9962350</v>
      </c>
      <c r="H370" s="5">
        <v>7593187.0700000003</v>
      </c>
      <c r="I370" s="6">
        <f t="shared" si="5"/>
        <v>76.218834612315362</v>
      </c>
    </row>
    <row r="371" spans="1:9" ht="24.95" customHeight="1">
      <c r="A371" s="15" t="s">
        <v>12</v>
      </c>
      <c r="B371" s="15"/>
      <c r="C371" s="15"/>
      <c r="D371" s="15"/>
      <c r="E371" s="15"/>
      <c r="F371" s="5">
        <v>12912700</v>
      </c>
      <c r="G371" s="5">
        <v>9962350</v>
      </c>
      <c r="H371" s="5">
        <v>7593187.0700000003</v>
      </c>
      <c r="I371" s="6">
        <f t="shared" si="5"/>
        <v>76.218834612315362</v>
      </c>
    </row>
    <row r="372" spans="1:9" ht="24.95" customHeight="1">
      <c r="A372" s="14" t="s">
        <v>13</v>
      </c>
      <c r="B372" s="14"/>
      <c r="C372" s="14"/>
      <c r="D372" s="14"/>
      <c r="E372" s="14"/>
      <c r="F372" s="5">
        <v>2846524</v>
      </c>
      <c r="G372" s="5">
        <v>2196141</v>
      </c>
      <c r="H372" s="5">
        <v>1711992.32</v>
      </c>
      <c r="I372" s="6">
        <f t="shared" si="5"/>
        <v>77.954572133574302</v>
      </c>
    </row>
    <row r="373" spans="1:9" ht="24.95" customHeight="1">
      <c r="A373" s="11" t="s">
        <v>14</v>
      </c>
      <c r="B373" s="11"/>
      <c r="C373" s="11"/>
      <c r="D373" s="11"/>
      <c r="E373" s="11"/>
      <c r="F373" s="5">
        <v>733038</v>
      </c>
      <c r="G373" s="5">
        <v>615090</v>
      </c>
      <c r="H373" s="5">
        <v>286272.59999999998</v>
      </c>
      <c r="I373" s="6">
        <f t="shared" si="5"/>
        <v>46.541579281080814</v>
      </c>
    </row>
    <row r="374" spans="1:9" ht="24.95" customHeight="1">
      <c r="A374" s="14" t="s">
        <v>15</v>
      </c>
      <c r="B374" s="14"/>
      <c r="C374" s="14"/>
      <c r="D374" s="14"/>
      <c r="E374" s="14"/>
      <c r="F374" s="5">
        <v>191978</v>
      </c>
      <c r="G374" s="5">
        <v>191978</v>
      </c>
      <c r="H374" s="5">
        <v>6622.2</v>
      </c>
      <c r="I374" s="6">
        <f t="shared" si="5"/>
        <v>3.4494577503672295</v>
      </c>
    </row>
    <row r="375" spans="1:9" ht="24.95" customHeight="1">
      <c r="A375" s="14" t="s">
        <v>16</v>
      </c>
      <c r="B375" s="14"/>
      <c r="C375" s="14"/>
      <c r="D375" s="14"/>
      <c r="E375" s="14"/>
      <c r="F375" s="5">
        <v>534340</v>
      </c>
      <c r="G375" s="5">
        <v>416392</v>
      </c>
      <c r="H375" s="5">
        <v>279650.40000000002</v>
      </c>
      <c r="I375" s="6">
        <f t="shared" si="5"/>
        <v>67.160368114661196</v>
      </c>
    </row>
    <row r="376" spans="1:9" ht="24.95" customHeight="1">
      <c r="A376" s="14" t="s">
        <v>17</v>
      </c>
      <c r="B376" s="14"/>
      <c r="C376" s="14"/>
      <c r="D376" s="14"/>
      <c r="E376" s="14"/>
      <c r="F376" s="5">
        <v>6720</v>
      </c>
      <c r="G376" s="5">
        <v>6720</v>
      </c>
      <c r="H376" s="7"/>
      <c r="I376" s="6">
        <f t="shared" si="5"/>
        <v>0</v>
      </c>
    </row>
    <row r="377" spans="1:9" ht="24.95" customHeight="1">
      <c r="A377" s="11" t="s">
        <v>67</v>
      </c>
      <c r="B377" s="11"/>
      <c r="C377" s="11"/>
      <c r="D377" s="11"/>
      <c r="E377" s="11"/>
      <c r="F377" s="5">
        <v>13482850</v>
      </c>
      <c r="G377" s="5">
        <v>3048660</v>
      </c>
      <c r="H377" s="5">
        <v>6020.5</v>
      </c>
      <c r="I377" s="6">
        <f t="shared" si="5"/>
        <v>0.19748020441767858</v>
      </c>
    </row>
    <row r="378" spans="1:9" ht="36" customHeight="1">
      <c r="A378" s="14" t="s">
        <v>68</v>
      </c>
      <c r="B378" s="14"/>
      <c r="C378" s="14"/>
      <c r="D378" s="14"/>
      <c r="E378" s="14"/>
      <c r="F378" s="5">
        <v>11928990</v>
      </c>
      <c r="G378" s="5">
        <v>2450615</v>
      </c>
      <c r="H378" s="7"/>
      <c r="I378" s="6">
        <f t="shared" si="5"/>
        <v>0</v>
      </c>
    </row>
    <row r="379" spans="1:9" ht="24.95" customHeight="1">
      <c r="A379" s="14" t="s">
        <v>69</v>
      </c>
      <c r="B379" s="14"/>
      <c r="C379" s="14"/>
      <c r="D379" s="14"/>
      <c r="E379" s="14"/>
      <c r="F379" s="5">
        <v>1553860</v>
      </c>
      <c r="G379" s="5">
        <v>598045</v>
      </c>
      <c r="H379" s="5">
        <v>6020.5</v>
      </c>
      <c r="I379" s="6">
        <f t="shared" si="5"/>
        <v>1.0066968204733757</v>
      </c>
    </row>
    <row r="380" spans="1:9" ht="24.95" customHeight="1">
      <c r="A380" s="11" t="s">
        <v>26</v>
      </c>
      <c r="B380" s="11"/>
      <c r="C380" s="11"/>
      <c r="D380" s="11"/>
      <c r="E380" s="11"/>
      <c r="F380" s="5">
        <v>108245100</v>
      </c>
      <c r="G380" s="5">
        <v>81183600</v>
      </c>
      <c r="H380" s="5">
        <v>75170000</v>
      </c>
      <c r="I380" s="6">
        <f t="shared" si="5"/>
        <v>92.592592592592595</v>
      </c>
    </row>
    <row r="381" spans="1:9" ht="37.5" customHeight="1">
      <c r="A381" s="14" t="s">
        <v>70</v>
      </c>
      <c r="B381" s="14"/>
      <c r="C381" s="14"/>
      <c r="D381" s="14"/>
      <c r="E381" s="14"/>
      <c r="F381" s="5">
        <v>108245100</v>
      </c>
      <c r="G381" s="5">
        <v>81183600</v>
      </c>
      <c r="H381" s="5">
        <v>75170000</v>
      </c>
      <c r="I381" s="6">
        <f t="shared" si="5"/>
        <v>92.592592592592595</v>
      </c>
    </row>
    <row r="382" spans="1:9" ht="24.95" customHeight="1">
      <c r="A382" s="11" t="s">
        <v>30</v>
      </c>
      <c r="B382" s="11"/>
      <c r="C382" s="11"/>
      <c r="D382" s="11"/>
      <c r="E382" s="11"/>
      <c r="F382" s="5">
        <v>38738</v>
      </c>
      <c r="G382" s="5">
        <v>29887</v>
      </c>
      <c r="H382" s="5">
        <v>22765.49</v>
      </c>
      <c r="I382" s="6">
        <f t="shared" si="5"/>
        <v>76.171880750828123</v>
      </c>
    </row>
    <row r="383" spans="1:9" ht="24.95" customHeight="1">
      <c r="A383" s="10" t="s">
        <v>31</v>
      </c>
      <c r="B383" s="10"/>
      <c r="C383" s="10"/>
      <c r="D383" s="10"/>
      <c r="E383" s="10"/>
      <c r="F383" s="5">
        <v>695800</v>
      </c>
      <c r="G383" s="5">
        <v>695800</v>
      </c>
      <c r="H383" s="7"/>
      <c r="I383" s="6">
        <f t="shared" si="5"/>
        <v>0</v>
      </c>
    </row>
    <row r="384" spans="1:9" ht="24.95" customHeight="1">
      <c r="A384" s="11" t="s">
        <v>32</v>
      </c>
      <c r="B384" s="11"/>
      <c r="C384" s="11"/>
      <c r="D384" s="11"/>
      <c r="E384" s="11"/>
      <c r="F384" s="5">
        <v>695800</v>
      </c>
      <c r="G384" s="5">
        <v>695800</v>
      </c>
      <c r="H384" s="7"/>
      <c r="I384" s="6">
        <f t="shared" si="5"/>
        <v>0</v>
      </c>
    </row>
    <row r="385" spans="1:9" ht="36" customHeight="1">
      <c r="A385" s="14" t="s">
        <v>33</v>
      </c>
      <c r="B385" s="14"/>
      <c r="C385" s="14"/>
      <c r="D385" s="14"/>
      <c r="E385" s="14"/>
      <c r="F385" s="5">
        <v>695800</v>
      </c>
      <c r="G385" s="5">
        <v>695800</v>
      </c>
      <c r="H385" s="7"/>
      <c r="I385" s="6">
        <f t="shared" si="5"/>
        <v>0</v>
      </c>
    </row>
    <row r="386" spans="1:9" ht="24.95" customHeight="1">
      <c r="A386" s="10" t="s">
        <v>71</v>
      </c>
      <c r="B386" s="10"/>
      <c r="C386" s="10"/>
      <c r="D386" s="10"/>
      <c r="E386" s="10"/>
      <c r="F386" s="5">
        <v>14500000</v>
      </c>
      <c r="G386" s="5">
        <v>12500000</v>
      </c>
      <c r="H386" s="7"/>
      <c r="I386" s="6">
        <f t="shared" si="5"/>
        <v>0</v>
      </c>
    </row>
    <row r="387" spans="1:9" ht="42.75" customHeight="1">
      <c r="A387" s="12" t="s">
        <v>72</v>
      </c>
      <c r="B387" s="12"/>
      <c r="C387" s="12"/>
      <c r="D387" s="12"/>
      <c r="E387" s="12"/>
      <c r="F387" s="5">
        <v>11752322</v>
      </c>
      <c r="G387" s="5">
        <v>8648933</v>
      </c>
      <c r="H387" s="5">
        <v>6816036.6900000004</v>
      </c>
      <c r="I387" s="6">
        <f t="shared" si="5"/>
        <v>78.807833174334917</v>
      </c>
    </row>
    <row r="388" spans="1:9" ht="24.95" customHeight="1">
      <c r="A388" s="10" t="s">
        <v>9</v>
      </c>
      <c r="B388" s="10"/>
      <c r="C388" s="10"/>
      <c r="D388" s="10"/>
      <c r="E388" s="10"/>
      <c r="F388" s="5">
        <v>11094422</v>
      </c>
      <c r="G388" s="5">
        <v>7991033</v>
      </c>
      <c r="H388" s="5">
        <v>6158934.6900000004</v>
      </c>
      <c r="I388" s="6">
        <f t="shared" si="5"/>
        <v>77.073072905593065</v>
      </c>
    </row>
    <row r="389" spans="1:9" ht="24.95" customHeight="1">
      <c r="A389" s="11" t="s">
        <v>10</v>
      </c>
      <c r="B389" s="11"/>
      <c r="C389" s="11"/>
      <c r="D389" s="11"/>
      <c r="E389" s="11"/>
      <c r="F389" s="5">
        <v>8941698</v>
      </c>
      <c r="G389" s="5">
        <v>6307018</v>
      </c>
      <c r="H389" s="5">
        <v>5268631.5</v>
      </c>
      <c r="I389" s="6">
        <f t="shared" si="5"/>
        <v>83.536014959843143</v>
      </c>
    </row>
    <row r="390" spans="1:9" ht="24.95" customHeight="1">
      <c r="A390" s="14" t="s">
        <v>11</v>
      </c>
      <c r="B390" s="14"/>
      <c r="C390" s="14"/>
      <c r="D390" s="14"/>
      <c r="E390" s="14"/>
      <c r="F390" s="5">
        <v>7296500</v>
      </c>
      <c r="G390" s="5">
        <v>5146740</v>
      </c>
      <c r="H390" s="5">
        <v>4296087.93</v>
      </c>
      <c r="I390" s="6">
        <f t="shared" si="5"/>
        <v>83.472021706944588</v>
      </c>
    </row>
    <row r="391" spans="1:9" ht="24.95" customHeight="1">
      <c r="A391" s="15" t="s">
        <v>12</v>
      </c>
      <c r="B391" s="15"/>
      <c r="C391" s="15"/>
      <c r="D391" s="15"/>
      <c r="E391" s="15"/>
      <c r="F391" s="5">
        <v>7296500</v>
      </c>
      <c r="G391" s="5">
        <v>5146740</v>
      </c>
      <c r="H391" s="5">
        <v>4296087.93</v>
      </c>
      <c r="I391" s="6">
        <f t="shared" si="5"/>
        <v>83.472021706944588</v>
      </c>
    </row>
    <row r="392" spans="1:9" ht="24.95" customHeight="1">
      <c r="A392" s="14" t="s">
        <v>13</v>
      </c>
      <c r="B392" s="14"/>
      <c r="C392" s="14"/>
      <c r="D392" s="14"/>
      <c r="E392" s="14"/>
      <c r="F392" s="5">
        <v>1645198</v>
      </c>
      <c r="G392" s="5">
        <v>1160278</v>
      </c>
      <c r="H392" s="5">
        <v>972543.57</v>
      </c>
      <c r="I392" s="6">
        <f t="shared" ref="I392:I455" si="6">SUM(H392)/G392*100</f>
        <v>83.81987506442421</v>
      </c>
    </row>
    <row r="393" spans="1:9" ht="24.95" customHeight="1">
      <c r="A393" s="11" t="s">
        <v>14</v>
      </c>
      <c r="B393" s="11"/>
      <c r="C393" s="11"/>
      <c r="D393" s="11"/>
      <c r="E393" s="11"/>
      <c r="F393" s="5">
        <v>2107521</v>
      </c>
      <c r="G393" s="5">
        <v>1644879</v>
      </c>
      <c r="H393" s="5">
        <v>858381.76</v>
      </c>
      <c r="I393" s="6">
        <f t="shared" si="6"/>
        <v>52.185100545389659</v>
      </c>
    </row>
    <row r="394" spans="1:9" ht="24.95" customHeight="1">
      <c r="A394" s="14" t="s">
        <v>15</v>
      </c>
      <c r="B394" s="14"/>
      <c r="C394" s="14"/>
      <c r="D394" s="14"/>
      <c r="E394" s="14"/>
      <c r="F394" s="5">
        <v>147093</v>
      </c>
      <c r="G394" s="5">
        <v>113143</v>
      </c>
      <c r="H394" s="5">
        <v>75085.34</v>
      </c>
      <c r="I394" s="6">
        <f t="shared" si="6"/>
        <v>66.363221763608877</v>
      </c>
    </row>
    <row r="395" spans="1:9" ht="24.95" customHeight="1">
      <c r="A395" s="14" t="s">
        <v>16</v>
      </c>
      <c r="B395" s="14"/>
      <c r="C395" s="14"/>
      <c r="D395" s="14"/>
      <c r="E395" s="14"/>
      <c r="F395" s="5">
        <v>1825350</v>
      </c>
      <c r="G395" s="5">
        <v>1445822</v>
      </c>
      <c r="H395" s="5">
        <v>707516.64</v>
      </c>
      <c r="I395" s="6">
        <f t="shared" si="6"/>
        <v>48.935252057307196</v>
      </c>
    </row>
    <row r="396" spans="1:9" ht="24.95" customHeight="1">
      <c r="A396" s="14" t="s">
        <v>17</v>
      </c>
      <c r="B396" s="14"/>
      <c r="C396" s="14"/>
      <c r="D396" s="14"/>
      <c r="E396" s="14"/>
      <c r="F396" s="7"/>
      <c r="G396" s="7"/>
      <c r="H396" s="7"/>
      <c r="I396" s="6"/>
    </row>
    <row r="397" spans="1:9" ht="24.95" customHeight="1">
      <c r="A397" s="14" t="s">
        <v>18</v>
      </c>
      <c r="B397" s="14"/>
      <c r="C397" s="14"/>
      <c r="D397" s="14"/>
      <c r="E397" s="14"/>
      <c r="F397" s="5">
        <v>127078</v>
      </c>
      <c r="G397" s="5">
        <v>77914</v>
      </c>
      <c r="H397" s="5">
        <v>72579.78</v>
      </c>
      <c r="I397" s="6">
        <f t="shared" si="6"/>
        <v>93.153707934389189</v>
      </c>
    </row>
    <row r="398" spans="1:9" ht="24.95" customHeight="1">
      <c r="A398" s="15" t="s">
        <v>19</v>
      </c>
      <c r="B398" s="15"/>
      <c r="C398" s="15"/>
      <c r="D398" s="15"/>
      <c r="E398" s="15"/>
      <c r="F398" s="5">
        <v>81405</v>
      </c>
      <c r="G398" s="5">
        <v>44850</v>
      </c>
      <c r="H398" s="5">
        <v>44800.86</v>
      </c>
      <c r="I398" s="6">
        <f t="shared" si="6"/>
        <v>99.890434782608693</v>
      </c>
    </row>
    <row r="399" spans="1:9" ht="24.95" customHeight="1">
      <c r="A399" s="15" t="s">
        <v>20</v>
      </c>
      <c r="B399" s="15"/>
      <c r="C399" s="15"/>
      <c r="D399" s="15"/>
      <c r="E399" s="15"/>
      <c r="F399" s="5">
        <v>6623</v>
      </c>
      <c r="G399" s="5">
        <v>4551</v>
      </c>
      <c r="H399" s="5">
        <v>3119.33</v>
      </c>
      <c r="I399" s="6">
        <f t="shared" si="6"/>
        <v>68.54163920017578</v>
      </c>
    </row>
    <row r="400" spans="1:9" ht="24.95" customHeight="1">
      <c r="A400" s="15" t="s">
        <v>21</v>
      </c>
      <c r="B400" s="15"/>
      <c r="C400" s="15"/>
      <c r="D400" s="15"/>
      <c r="E400" s="15"/>
      <c r="F400" s="5">
        <v>34336</v>
      </c>
      <c r="G400" s="5">
        <v>25395</v>
      </c>
      <c r="H400" s="5">
        <v>21768.71</v>
      </c>
      <c r="I400" s="6">
        <f t="shared" si="6"/>
        <v>85.720456782831263</v>
      </c>
    </row>
    <row r="401" spans="1:9" ht="37.5" customHeight="1">
      <c r="A401" s="15" t="s">
        <v>23</v>
      </c>
      <c r="B401" s="15"/>
      <c r="C401" s="15"/>
      <c r="D401" s="15"/>
      <c r="E401" s="15"/>
      <c r="F401" s="5">
        <v>4714</v>
      </c>
      <c r="G401" s="5">
        <v>3118</v>
      </c>
      <c r="H401" s="5">
        <v>2890.88</v>
      </c>
      <c r="I401" s="6">
        <f t="shared" si="6"/>
        <v>92.715843489416301</v>
      </c>
    </row>
    <row r="402" spans="1:9" ht="39" customHeight="1">
      <c r="A402" s="14" t="s">
        <v>24</v>
      </c>
      <c r="B402" s="14"/>
      <c r="C402" s="14"/>
      <c r="D402" s="14"/>
      <c r="E402" s="14"/>
      <c r="F402" s="5">
        <v>8000</v>
      </c>
      <c r="G402" s="5">
        <v>8000</v>
      </c>
      <c r="H402" s="5">
        <v>3200</v>
      </c>
      <c r="I402" s="6">
        <f t="shared" si="6"/>
        <v>40</v>
      </c>
    </row>
    <row r="403" spans="1:9" ht="45.75" customHeight="1">
      <c r="A403" s="15" t="s">
        <v>25</v>
      </c>
      <c r="B403" s="15"/>
      <c r="C403" s="15"/>
      <c r="D403" s="15"/>
      <c r="E403" s="15"/>
      <c r="F403" s="5">
        <v>8000</v>
      </c>
      <c r="G403" s="5">
        <v>8000</v>
      </c>
      <c r="H403" s="5">
        <v>3200</v>
      </c>
      <c r="I403" s="6">
        <f t="shared" si="6"/>
        <v>40</v>
      </c>
    </row>
    <row r="404" spans="1:9" ht="24.95" customHeight="1">
      <c r="A404" s="11" t="s">
        <v>30</v>
      </c>
      <c r="B404" s="11"/>
      <c r="C404" s="11"/>
      <c r="D404" s="11"/>
      <c r="E404" s="11"/>
      <c r="F404" s="5">
        <v>45203</v>
      </c>
      <c r="G404" s="5">
        <v>39136</v>
      </c>
      <c r="H404" s="5">
        <v>31921.43</v>
      </c>
      <c r="I404" s="6">
        <f t="shared" si="6"/>
        <v>81.56538736713</v>
      </c>
    </row>
    <row r="405" spans="1:9" ht="24.95" customHeight="1">
      <c r="A405" s="10" t="s">
        <v>31</v>
      </c>
      <c r="B405" s="10"/>
      <c r="C405" s="10"/>
      <c r="D405" s="10"/>
      <c r="E405" s="10"/>
      <c r="F405" s="5">
        <v>657900</v>
      </c>
      <c r="G405" s="5">
        <v>657900</v>
      </c>
      <c r="H405" s="5">
        <v>657102</v>
      </c>
      <c r="I405" s="6">
        <f t="shared" si="6"/>
        <v>99.878704970360232</v>
      </c>
    </row>
    <row r="406" spans="1:9" ht="24.95" customHeight="1">
      <c r="A406" s="11" t="s">
        <v>32</v>
      </c>
      <c r="B406" s="11"/>
      <c r="C406" s="11"/>
      <c r="D406" s="11"/>
      <c r="E406" s="11"/>
      <c r="F406" s="5">
        <v>657900</v>
      </c>
      <c r="G406" s="5">
        <v>657900</v>
      </c>
      <c r="H406" s="5">
        <v>657102</v>
      </c>
      <c r="I406" s="6">
        <f t="shared" si="6"/>
        <v>99.878704970360232</v>
      </c>
    </row>
    <row r="407" spans="1:9" ht="39" customHeight="1">
      <c r="A407" s="14" t="s">
        <v>33</v>
      </c>
      <c r="B407" s="14"/>
      <c r="C407" s="14"/>
      <c r="D407" s="14"/>
      <c r="E407" s="14"/>
      <c r="F407" s="5">
        <v>657900</v>
      </c>
      <c r="G407" s="5">
        <v>657900</v>
      </c>
      <c r="H407" s="5">
        <v>657102</v>
      </c>
      <c r="I407" s="6">
        <f t="shared" si="6"/>
        <v>99.878704970360232</v>
      </c>
    </row>
    <row r="408" spans="1:9" ht="24.95" customHeight="1">
      <c r="A408" s="14" t="s">
        <v>44</v>
      </c>
      <c r="B408" s="14"/>
      <c r="C408" s="14"/>
      <c r="D408" s="14"/>
      <c r="E408" s="14"/>
      <c r="F408" s="7"/>
      <c r="G408" s="7"/>
      <c r="H408" s="7"/>
      <c r="I408" s="6"/>
    </row>
    <row r="409" spans="1:9" ht="24.95" customHeight="1">
      <c r="A409" s="15" t="s">
        <v>45</v>
      </c>
      <c r="B409" s="15"/>
      <c r="C409" s="15"/>
      <c r="D409" s="15"/>
      <c r="E409" s="15"/>
      <c r="F409" s="7"/>
      <c r="G409" s="7"/>
      <c r="H409" s="7"/>
      <c r="I409" s="6"/>
    </row>
    <row r="410" spans="1:9" ht="39.75" customHeight="1">
      <c r="A410" s="12" t="s">
        <v>73</v>
      </c>
      <c r="B410" s="12"/>
      <c r="C410" s="12"/>
      <c r="D410" s="12"/>
      <c r="E410" s="12"/>
      <c r="F410" s="5">
        <v>64897284</v>
      </c>
      <c r="G410" s="5">
        <v>45888481</v>
      </c>
      <c r="H410" s="5">
        <v>29191005.940000001</v>
      </c>
      <c r="I410" s="6">
        <f t="shared" si="6"/>
        <v>63.612927043717136</v>
      </c>
    </row>
    <row r="411" spans="1:9" ht="24.95" customHeight="1">
      <c r="A411" s="10" t="s">
        <v>9</v>
      </c>
      <c r="B411" s="10"/>
      <c r="C411" s="10"/>
      <c r="D411" s="10"/>
      <c r="E411" s="10"/>
      <c r="F411" s="5">
        <v>52989784</v>
      </c>
      <c r="G411" s="5">
        <v>39288481</v>
      </c>
      <c r="H411" s="5">
        <v>27194476.449999999</v>
      </c>
      <c r="I411" s="6">
        <f t="shared" si="6"/>
        <v>69.217429022007749</v>
      </c>
    </row>
    <row r="412" spans="1:9" ht="24.95" customHeight="1">
      <c r="A412" s="11" t="s">
        <v>10</v>
      </c>
      <c r="B412" s="11"/>
      <c r="C412" s="11"/>
      <c r="D412" s="11"/>
      <c r="E412" s="11"/>
      <c r="F412" s="5">
        <v>17113461</v>
      </c>
      <c r="G412" s="5">
        <v>13114641</v>
      </c>
      <c r="H412" s="5">
        <v>10504683.539999999</v>
      </c>
      <c r="I412" s="6">
        <f t="shared" si="6"/>
        <v>80.098902745412545</v>
      </c>
    </row>
    <row r="413" spans="1:9" ht="24.95" customHeight="1">
      <c r="A413" s="14" t="s">
        <v>11</v>
      </c>
      <c r="B413" s="14"/>
      <c r="C413" s="14"/>
      <c r="D413" s="14"/>
      <c r="E413" s="14"/>
      <c r="F413" s="5">
        <v>13987116</v>
      </c>
      <c r="G413" s="5">
        <v>10712925</v>
      </c>
      <c r="H413" s="5">
        <v>8656270.9000000004</v>
      </c>
      <c r="I413" s="6">
        <f t="shared" si="6"/>
        <v>80.802123603030921</v>
      </c>
    </row>
    <row r="414" spans="1:9" ht="24.95" customHeight="1">
      <c r="A414" s="15" t="s">
        <v>12</v>
      </c>
      <c r="B414" s="15"/>
      <c r="C414" s="15"/>
      <c r="D414" s="15"/>
      <c r="E414" s="15"/>
      <c r="F414" s="5">
        <v>13987116</v>
      </c>
      <c r="G414" s="5">
        <v>10712925</v>
      </c>
      <c r="H414" s="5">
        <v>8656270.9000000004</v>
      </c>
      <c r="I414" s="6">
        <f t="shared" si="6"/>
        <v>80.802123603030921</v>
      </c>
    </row>
    <row r="415" spans="1:9" ht="24.95" customHeight="1">
      <c r="A415" s="14" t="s">
        <v>13</v>
      </c>
      <c r="B415" s="14"/>
      <c r="C415" s="14"/>
      <c r="D415" s="14"/>
      <c r="E415" s="14"/>
      <c r="F415" s="5">
        <v>3126345</v>
      </c>
      <c r="G415" s="5">
        <v>2401716</v>
      </c>
      <c r="H415" s="5">
        <v>1848412.64</v>
      </c>
      <c r="I415" s="6">
        <f t="shared" si="6"/>
        <v>76.962165385082997</v>
      </c>
    </row>
    <row r="416" spans="1:9" ht="24.95" customHeight="1">
      <c r="A416" s="11" t="s">
        <v>14</v>
      </c>
      <c r="B416" s="11"/>
      <c r="C416" s="11"/>
      <c r="D416" s="11"/>
      <c r="E416" s="11"/>
      <c r="F416" s="5">
        <v>34365594</v>
      </c>
      <c r="G416" s="5">
        <v>24967298</v>
      </c>
      <c r="H416" s="5">
        <v>16048488.699999999</v>
      </c>
      <c r="I416" s="6">
        <f t="shared" si="6"/>
        <v>64.278035612824425</v>
      </c>
    </row>
    <row r="417" spans="1:9" ht="24.95" customHeight="1">
      <c r="A417" s="14" t="s">
        <v>15</v>
      </c>
      <c r="B417" s="14"/>
      <c r="C417" s="14"/>
      <c r="D417" s="14"/>
      <c r="E417" s="14"/>
      <c r="F417" s="5">
        <v>909875</v>
      </c>
      <c r="G417" s="5">
        <v>625720</v>
      </c>
      <c r="H417" s="5">
        <v>473963.34</v>
      </c>
      <c r="I417" s="6">
        <f t="shared" si="6"/>
        <v>75.746874001150672</v>
      </c>
    </row>
    <row r="418" spans="1:9" ht="24.95" customHeight="1">
      <c r="A418" s="14" t="s">
        <v>16</v>
      </c>
      <c r="B418" s="14"/>
      <c r="C418" s="14"/>
      <c r="D418" s="14"/>
      <c r="E418" s="14"/>
      <c r="F418" s="5">
        <v>32120348</v>
      </c>
      <c r="G418" s="5">
        <v>23336482</v>
      </c>
      <c r="H418" s="5">
        <v>14694767.789999999</v>
      </c>
      <c r="I418" s="6">
        <f t="shared" si="6"/>
        <v>62.969079015423148</v>
      </c>
    </row>
    <row r="419" spans="1:9" ht="24.95" customHeight="1">
      <c r="A419" s="14" t="s">
        <v>18</v>
      </c>
      <c r="B419" s="14"/>
      <c r="C419" s="14"/>
      <c r="D419" s="14"/>
      <c r="E419" s="14"/>
      <c r="F419" s="5">
        <v>453371</v>
      </c>
      <c r="G419" s="5">
        <v>267296</v>
      </c>
      <c r="H419" s="5">
        <v>195237.57</v>
      </c>
      <c r="I419" s="6">
        <f t="shared" si="6"/>
        <v>73.041710313659763</v>
      </c>
    </row>
    <row r="420" spans="1:9" ht="24.95" customHeight="1">
      <c r="A420" s="15" t="s">
        <v>19</v>
      </c>
      <c r="B420" s="15"/>
      <c r="C420" s="15"/>
      <c r="D420" s="15"/>
      <c r="E420" s="15"/>
      <c r="F420" s="5">
        <v>61697</v>
      </c>
      <c r="G420" s="5">
        <v>24915</v>
      </c>
      <c r="H420" s="7"/>
      <c r="I420" s="6">
        <f t="shared" si="6"/>
        <v>0</v>
      </c>
    </row>
    <row r="421" spans="1:9" ht="24.95" customHeight="1">
      <c r="A421" s="15" t="s">
        <v>20</v>
      </c>
      <c r="B421" s="15"/>
      <c r="C421" s="15"/>
      <c r="D421" s="15"/>
      <c r="E421" s="15"/>
      <c r="F421" s="5">
        <v>16596</v>
      </c>
      <c r="G421" s="5">
        <v>12666</v>
      </c>
      <c r="H421" s="5">
        <v>3494.59</v>
      </c>
      <c r="I421" s="6">
        <f t="shared" si="6"/>
        <v>27.590320543186486</v>
      </c>
    </row>
    <row r="422" spans="1:9" ht="24.95" customHeight="1">
      <c r="A422" s="15" t="s">
        <v>21</v>
      </c>
      <c r="B422" s="15"/>
      <c r="C422" s="15"/>
      <c r="D422" s="15"/>
      <c r="E422" s="15"/>
      <c r="F422" s="5">
        <v>135434</v>
      </c>
      <c r="G422" s="5">
        <v>95244</v>
      </c>
      <c r="H422" s="5">
        <v>68329.33</v>
      </c>
      <c r="I422" s="6">
        <f t="shared" si="6"/>
        <v>71.741348536390745</v>
      </c>
    </row>
    <row r="423" spans="1:9" ht="24.95" customHeight="1">
      <c r="A423" s="15" t="s">
        <v>22</v>
      </c>
      <c r="B423" s="15"/>
      <c r="C423" s="15"/>
      <c r="D423" s="15"/>
      <c r="E423" s="15"/>
      <c r="F423" s="5">
        <v>230470</v>
      </c>
      <c r="G423" s="5">
        <v>127726</v>
      </c>
      <c r="H423" s="5">
        <v>118068.73</v>
      </c>
      <c r="I423" s="6">
        <f t="shared" si="6"/>
        <v>92.439072702503793</v>
      </c>
    </row>
    <row r="424" spans="1:9" ht="40.5" customHeight="1">
      <c r="A424" s="15" t="s">
        <v>23</v>
      </c>
      <c r="B424" s="15"/>
      <c r="C424" s="15"/>
      <c r="D424" s="15"/>
      <c r="E424" s="15"/>
      <c r="F424" s="5">
        <v>9174</v>
      </c>
      <c r="G424" s="5">
        <v>6745</v>
      </c>
      <c r="H424" s="5">
        <v>5344.92</v>
      </c>
      <c r="I424" s="6">
        <f t="shared" si="6"/>
        <v>79.24269829503335</v>
      </c>
    </row>
    <row r="425" spans="1:9" ht="40.5" customHeight="1">
      <c r="A425" s="14" t="s">
        <v>24</v>
      </c>
      <c r="B425" s="14"/>
      <c r="C425" s="14"/>
      <c r="D425" s="14"/>
      <c r="E425" s="14"/>
      <c r="F425" s="5">
        <v>882000</v>
      </c>
      <c r="G425" s="5">
        <v>737800</v>
      </c>
      <c r="H425" s="5">
        <v>684520</v>
      </c>
      <c r="I425" s="6">
        <f t="shared" si="6"/>
        <v>92.778530767145568</v>
      </c>
    </row>
    <row r="426" spans="1:9" ht="48" customHeight="1">
      <c r="A426" s="15" t="s">
        <v>25</v>
      </c>
      <c r="B426" s="15"/>
      <c r="C426" s="15"/>
      <c r="D426" s="15"/>
      <c r="E426" s="15"/>
      <c r="F426" s="5">
        <v>882000</v>
      </c>
      <c r="G426" s="5">
        <v>737800</v>
      </c>
      <c r="H426" s="5">
        <v>684520</v>
      </c>
      <c r="I426" s="6">
        <f t="shared" si="6"/>
        <v>92.778530767145568</v>
      </c>
    </row>
    <row r="427" spans="1:9" ht="24.95" customHeight="1">
      <c r="A427" s="11" t="s">
        <v>26</v>
      </c>
      <c r="B427" s="11"/>
      <c r="C427" s="11"/>
      <c r="D427" s="11"/>
      <c r="E427" s="11"/>
      <c r="F427" s="5">
        <v>1110000</v>
      </c>
      <c r="G427" s="5">
        <v>832500</v>
      </c>
      <c r="H427" s="5">
        <v>474431</v>
      </c>
      <c r="I427" s="6">
        <f t="shared" si="6"/>
        <v>56.988708708708714</v>
      </c>
    </row>
    <row r="428" spans="1:9" ht="42" customHeight="1">
      <c r="A428" s="14" t="s">
        <v>27</v>
      </c>
      <c r="B428" s="14"/>
      <c r="C428" s="14"/>
      <c r="D428" s="14"/>
      <c r="E428" s="14"/>
      <c r="F428" s="5">
        <v>1110000</v>
      </c>
      <c r="G428" s="5">
        <v>832500</v>
      </c>
      <c r="H428" s="5">
        <v>474431</v>
      </c>
      <c r="I428" s="6">
        <f t="shared" si="6"/>
        <v>56.988708708708714</v>
      </c>
    </row>
    <row r="429" spans="1:9" ht="24.95" customHeight="1">
      <c r="A429" s="11" t="s">
        <v>28</v>
      </c>
      <c r="B429" s="11"/>
      <c r="C429" s="11"/>
      <c r="D429" s="11"/>
      <c r="E429" s="11"/>
      <c r="F429" s="5">
        <v>104000</v>
      </c>
      <c r="G429" s="5">
        <v>86400</v>
      </c>
      <c r="H429" s="5">
        <v>73600</v>
      </c>
      <c r="I429" s="6">
        <f t="shared" si="6"/>
        <v>85.18518518518519</v>
      </c>
    </row>
    <row r="430" spans="1:9" ht="24.95" customHeight="1">
      <c r="A430" s="14" t="s">
        <v>29</v>
      </c>
      <c r="B430" s="14"/>
      <c r="C430" s="14"/>
      <c r="D430" s="14"/>
      <c r="E430" s="14"/>
      <c r="F430" s="5">
        <v>104000</v>
      </c>
      <c r="G430" s="5">
        <v>86400</v>
      </c>
      <c r="H430" s="5">
        <v>73600</v>
      </c>
      <c r="I430" s="6">
        <f t="shared" si="6"/>
        <v>85.18518518518519</v>
      </c>
    </row>
    <row r="431" spans="1:9" ht="24.95" customHeight="1">
      <c r="A431" s="11" t="s">
        <v>30</v>
      </c>
      <c r="B431" s="11"/>
      <c r="C431" s="11"/>
      <c r="D431" s="11"/>
      <c r="E431" s="11"/>
      <c r="F431" s="5">
        <v>296729</v>
      </c>
      <c r="G431" s="5">
        <v>287642</v>
      </c>
      <c r="H431" s="5">
        <v>93273.21</v>
      </c>
      <c r="I431" s="6">
        <f t="shared" si="6"/>
        <v>32.426839613130213</v>
      </c>
    </row>
    <row r="432" spans="1:9" ht="24.95" customHeight="1">
      <c r="A432" s="10" t="s">
        <v>31</v>
      </c>
      <c r="B432" s="10"/>
      <c r="C432" s="10"/>
      <c r="D432" s="10"/>
      <c r="E432" s="10"/>
      <c r="F432" s="5">
        <v>11907500</v>
      </c>
      <c r="G432" s="5">
        <v>6600000</v>
      </c>
      <c r="H432" s="5">
        <v>1996529.49</v>
      </c>
      <c r="I432" s="6">
        <f t="shared" si="6"/>
        <v>30.250446818181821</v>
      </c>
    </row>
    <row r="433" spans="1:9" ht="24.95" customHeight="1">
      <c r="A433" s="11" t="s">
        <v>32</v>
      </c>
      <c r="B433" s="11"/>
      <c r="C433" s="11"/>
      <c r="D433" s="11"/>
      <c r="E433" s="11"/>
      <c r="F433" s="5">
        <v>11907500</v>
      </c>
      <c r="G433" s="5">
        <v>6600000</v>
      </c>
      <c r="H433" s="5">
        <v>1996529.49</v>
      </c>
      <c r="I433" s="6">
        <f t="shared" si="6"/>
        <v>30.250446818181821</v>
      </c>
    </row>
    <row r="434" spans="1:9" ht="46.5" customHeight="1">
      <c r="A434" s="14" t="s">
        <v>33</v>
      </c>
      <c r="B434" s="14"/>
      <c r="C434" s="14"/>
      <c r="D434" s="14"/>
      <c r="E434" s="14"/>
      <c r="F434" s="5">
        <v>128500</v>
      </c>
      <c r="G434" s="7"/>
      <c r="H434" s="7"/>
      <c r="I434" s="6"/>
    </row>
    <row r="435" spans="1:9" ht="24.95" customHeight="1">
      <c r="A435" s="14" t="s">
        <v>34</v>
      </c>
      <c r="B435" s="14"/>
      <c r="C435" s="14"/>
      <c r="D435" s="14"/>
      <c r="E435" s="14"/>
      <c r="F435" s="5">
        <v>2030000</v>
      </c>
      <c r="G435" s="5">
        <v>1100000</v>
      </c>
      <c r="H435" s="7"/>
      <c r="I435" s="6">
        <f t="shared" si="6"/>
        <v>0</v>
      </c>
    </row>
    <row r="436" spans="1:9" ht="39" customHeight="1">
      <c r="A436" s="15" t="s">
        <v>55</v>
      </c>
      <c r="B436" s="15"/>
      <c r="C436" s="15"/>
      <c r="D436" s="15"/>
      <c r="E436" s="15"/>
      <c r="F436" s="5">
        <v>2030000</v>
      </c>
      <c r="G436" s="5">
        <v>1100000</v>
      </c>
      <c r="H436" s="7"/>
      <c r="I436" s="6">
        <f t="shared" si="6"/>
        <v>0</v>
      </c>
    </row>
    <row r="437" spans="1:9" ht="24.95" customHeight="1">
      <c r="A437" s="14" t="s">
        <v>44</v>
      </c>
      <c r="B437" s="14"/>
      <c r="C437" s="14"/>
      <c r="D437" s="14"/>
      <c r="E437" s="14"/>
      <c r="F437" s="5">
        <v>9749000</v>
      </c>
      <c r="G437" s="5">
        <v>5500000</v>
      </c>
      <c r="H437" s="5">
        <v>1996529.49</v>
      </c>
      <c r="I437" s="6">
        <f t="shared" si="6"/>
        <v>36.300536181818181</v>
      </c>
    </row>
    <row r="438" spans="1:9" ht="24.95" customHeight="1">
      <c r="A438" s="15" t="s">
        <v>45</v>
      </c>
      <c r="B438" s="15"/>
      <c r="C438" s="15"/>
      <c r="D438" s="15"/>
      <c r="E438" s="15"/>
      <c r="F438" s="5">
        <v>9749000</v>
      </c>
      <c r="G438" s="5">
        <v>5500000</v>
      </c>
      <c r="H438" s="5">
        <v>1996529.49</v>
      </c>
      <c r="I438" s="6">
        <f t="shared" si="6"/>
        <v>36.300536181818181</v>
      </c>
    </row>
    <row r="439" spans="1:9" ht="37.5" customHeight="1">
      <c r="A439" s="12" t="s">
        <v>74</v>
      </c>
      <c r="B439" s="12"/>
      <c r="C439" s="12"/>
      <c r="D439" s="12"/>
      <c r="E439" s="12"/>
      <c r="F439" s="5">
        <v>59390809</v>
      </c>
      <c r="G439" s="5">
        <v>40126825</v>
      </c>
      <c r="H439" s="5">
        <v>25461862.199999999</v>
      </c>
      <c r="I439" s="6">
        <f t="shared" si="6"/>
        <v>63.453468346922534</v>
      </c>
    </row>
    <row r="440" spans="1:9" ht="24.95" customHeight="1">
      <c r="A440" s="10" t="s">
        <v>9</v>
      </c>
      <c r="B440" s="10"/>
      <c r="C440" s="10"/>
      <c r="D440" s="10"/>
      <c r="E440" s="10"/>
      <c r="F440" s="5">
        <v>29435210</v>
      </c>
      <c r="G440" s="5">
        <v>22043926</v>
      </c>
      <c r="H440" s="5">
        <v>18483358.32</v>
      </c>
      <c r="I440" s="6">
        <f t="shared" si="6"/>
        <v>83.847851421747649</v>
      </c>
    </row>
    <row r="441" spans="1:9" ht="24.95" customHeight="1">
      <c r="A441" s="11" t="s">
        <v>10</v>
      </c>
      <c r="B441" s="11"/>
      <c r="C441" s="11"/>
      <c r="D441" s="11"/>
      <c r="E441" s="11"/>
      <c r="F441" s="5">
        <v>11922267</v>
      </c>
      <c r="G441" s="5">
        <v>8849698</v>
      </c>
      <c r="H441" s="5">
        <v>7244397.0199999996</v>
      </c>
      <c r="I441" s="6">
        <f t="shared" si="6"/>
        <v>81.860386874218747</v>
      </c>
    </row>
    <row r="442" spans="1:9" ht="24.95" customHeight="1">
      <c r="A442" s="14" t="s">
        <v>11</v>
      </c>
      <c r="B442" s="14"/>
      <c r="C442" s="14"/>
      <c r="D442" s="14"/>
      <c r="E442" s="14"/>
      <c r="F442" s="5">
        <v>9772350</v>
      </c>
      <c r="G442" s="5">
        <v>7253860</v>
      </c>
      <c r="H442" s="5">
        <v>5946501.79</v>
      </c>
      <c r="I442" s="6">
        <f t="shared" si="6"/>
        <v>81.977068622774624</v>
      </c>
    </row>
    <row r="443" spans="1:9" ht="24.95" customHeight="1">
      <c r="A443" s="15" t="s">
        <v>12</v>
      </c>
      <c r="B443" s="15"/>
      <c r="C443" s="15"/>
      <c r="D443" s="15"/>
      <c r="E443" s="15"/>
      <c r="F443" s="5">
        <v>9772350</v>
      </c>
      <c r="G443" s="5">
        <v>7253860</v>
      </c>
      <c r="H443" s="5">
        <v>5946501.79</v>
      </c>
      <c r="I443" s="6">
        <f t="shared" si="6"/>
        <v>81.977068622774624</v>
      </c>
    </row>
    <row r="444" spans="1:9" ht="24.95" customHeight="1">
      <c r="A444" s="14" t="s">
        <v>13</v>
      </c>
      <c r="B444" s="14"/>
      <c r="C444" s="14"/>
      <c r="D444" s="14"/>
      <c r="E444" s="14"/>
      <c r="F444" s="5">
        <v>2149917</v>
      </c>
      <c r="G444" s="5">
        <v>1595838</v>
      </c>
      <c r="H444" s="5">
        <v>1297895.23</v>
      </c>
      <c r="I444" s="6">
        <f t="shared" si="6"/>
        <v>81.330011567590191</v>
      </c>
    </row>
    <row r="445" spans="1:9" ht="24.95" customHeight="1">
      <c r="A445" s="11" t="s">
        <v>14</v>
      </c>
      <c r="B445" s="11"/>
      <c r="C445" s="11"/>
      <c r="D445" s="11"/>
      <c r="E445" s="11"/>
      <c r="F445" s="5">
        <v>17370009</v>
      </c>
      <c r="G445" s="5">
        <v>13086319</v>
      </c>
      <c r="H445" s="5">
        <v>11150524.17</v>
      </c>
      <c r="I445" s="6">
        <f t="shared" si="6"/>
        <v>85.207491655980576</v>
      </c>
    </row>
    <row r="446" spans="1:9" ht="24.95" customHeight="1">
      <c r="A446" s="14" t="s">
        <v>15</v>
      </c>
      <c r="B446" s="14"/>
      <c r="C446" s="14"/>
      <c r="D446" s="14"/>
      <c r="E446" s="14"/>
      <c r="F446" s="5">
        <v>700014</v>
      </c>
      <c r="G446" s="5">
        <v>506916</v>
      </c>
      <c r="H446" s="5">
        <v>387758.49</v>
      </c>
      <c r="I446" s="6">
        <f t="shared" si="6"/>
        <v>76.49363799919513</v>
      </c>
    </row>
    <row r="447" spans="1:9" ht="24.95" customHeight="1">
      <c r="A447" s="14" t="s">
        <v>16</v>
      </c>
      <c r="B447" s="14"/>
      <c r="C447" s="14"/>
      <c r="D447" s="14"/>
      <c r="E447" s="14"/>
      <c r="F447" s="5">
        <v>15632097</v>
      </c>
      <c r="G447" s="5">
        <v>11822128</v>
      </c>
      <c r="H447" s="5">
        <v>10147656.85</v>
      </c>
      <c r="I447" s="6">
        <f t="shared" si="6"/>
        <v>85.836127387556616</v>
      </c>
    </row>
    <row r="448" spans="1:9" ht="24.95" customHeight="1">
      <c r="A448" s="14" t="s">
        <v>18</v>
      </c>
      <c r="B448" s="14"/>
      <c r="C448" s="14"/>
      <c r="D448" s="14"/>
      <c r="E448" s="14"/>
      <c r="F448" s="5">
        <v>624898</v>
      </c>
      <c r="G448" s="5">
        <v>441823</v>
      </c>
      <c r="H448" s="5">
        <v>348749.6</v>
      </c>
      <c r="I448" s="6">
        <f t="shared" si="6"/>
        <v>78.934233844774937</v>
      </c>
    </row>
    <row r="449" spans="1:9" ht="24.95" customHeight="1">
      <c r="A449" s="15" t="s">
        <v>19</v>
      </c>
      <c r="B449" s="15"/>
      <c r="C449" s="15"/>
      <c r="D449" s="15"/>
      <c r="E449" s="15"/>
      <c r="F449" s="5">
        <v>396372</v>
      </c>
      <c r="G449" s="5">
        <v>269403</v>
      </c>
      <c r="H449" s="5">
        <v>237944.17</v>
      </c>
      <c r="I449" s="6">
        <f t="shared" si="6"/>
        <v>88.322761810373308</v>
      </c>
    </row>
    <row r="450" spans="1:9" ht="24.95" customHeight="1">
      <c r="A450" s="15" t="s">
        <v>20</v>
      </c>
      <c r="B450" s="15"/>
      <c r="C450" s="15"/>
      <c r="D450" s="15"/>
      <c r="E450" s="15"/>
      <c r="F450" s="5">
        <v>18896</v>
      </c>
      <c r="G450" s="5">
        <v>16485</v>
      </c>
      <c r="H450" s="5">
        <v>5595.12</v>
      </c>
      <c r="I450" s="6">
        <f t="shared" si="6"/>
        <v>33.940673339399453</v>
      </c>
    </row>
    <row r="451" spans="1:9" ht="24.95" customHeight="1">
      <c r="A451" s="15" t="s">
        <v>21</v>
      </c>
      <c r="B451" s="15"/>
      <c r="C451" s="15"/>
      <c r="D451" s="15"/>
      <c r="E451" s="15"/>
      <c r="F451" s="5">
        <v>202899</v>
      </c>
      <c r="G451" s="5">
        <v>150884</v>
      </c>
      <c r="H451" s="5">
        <v>102881.16</v>
      </c>
      <c r="I451" s="6">
        <f t="shared" si="6"/>
        <v>68.185599533416394</v>
      </c>
    </row>
    <row r="452" spans="1:9" ht="39.75" customHeight="1">
      <c r="A452" s="15" t="s">
        <v>23</v>
      </c>
      <c r="B452" s="15"/>
      <c r="C452" s="15"/>
      <c r="D452" s="15"/>
      <c r="E452" s="15"/>
      <c r="F452" s="5">
        <v>6731</v>
      </c>
      <c r="G452" s="5">
        <v>5051</v>
      </c>
      <c r="H452" s="5">
        <v>2329.15</v>
      </c>
      <c r="I452" s="6">
        <f t="shared" si="6"/>
        <v>46.112650960205904</v>
      </c>
    </row>
    <row r="453" spans="1:9" ht="39" customHeight="1">
      <c r="A453" s="14" t="s">
        <v>24</v>
      </c>
      <c r="B453" s="14"/>
      <c r="C453" s="14"/>
      <c r="D453" s="14"/>
      <c r="E453" s="14"/>
      <c r="F453" s="5">
        <v>413000</v>
      </c>
      <c r="G453" s="5">
        <v>315452</v>
      </c>
      <c r="H453" s="5">
        <v>266359.23</v>
      </c>
      <c r="I453" s="6">
        <f t="shared" si="6"/>
        <v>84.437324854494506</v>
      </c>
    </row>
    <row r="454" spans="1:9" ht="53.25" customHeight="1">
      <c r="A454" s="15" t="s">
        <v>25</v>
      </c>
      <c r="B454" s="15"/>
      <c r="C454" s="15"/>
      <c r="D454" s="15"/>
      <c r="E454" s="15"/>
      <c r="F454" s="5">
        <v>413000</v>
      </c>
      <c r="G454" s="5">
        <v>315452</v>
      </c>
      <c r="H454" s="5">
        <v>266359.23</v>
      </c>
      <c r="I454" s="6">
        <f t="shared" si="6"/>
        <v>84.437324854494506</v>
      </c>
    </row>
    <row r="455" spans="1:9" ht="24.95" customHeight="1">
      <c r="A455" s="11" t="s">
        <v>28</v>
      </c>
      <c r="B455" s="11"/>
      <c r="C455" s="11"/>
      <c r="D455" s="11"/>
      <c r="E455" s="11"/>
      <c r="F455" s="5">
        <v>114000</v>
      </c>
      <c r="G455" s="5">
        <v>86400</v>
      </c>
      <c r="H455" s="5">
        <v>74800</v>
      </c>
      <c r="I455" s="6">
        <f t="shared" si="6"/>
        <v>86.574074074074076</v>
      </c>
    </row>
    <row r="456" spans="1:9" ht="24.95" customHeight="1">
      <c r="A456" s="14" t="s">
        <v>29</v>
      </c>
      <c r="B456" s="14"/>
      <c r="C456" s="14"/>
      <c r="D456" s="14"/>
      <c r="E456" s="14"/>
      <c r="F456" s="5">
        <v>114000</v>
      </c>
      <c r="G456" s="5">
        <v>86400</v>
      </c>
      <c r="H456" s="5">
        <v>74800</v>
      </c>
      <c r="I456" s="6">
        <f t="shared" ref="I456:I519" si="7">SUM(H456)/G456*100</f>
        <v>86.574074074074076</v>
      </c>
    </row>
    <row r="457" spans="1:9" ht="24.95" customHeight="1">
      <c r="A457" s="11" t="s">
        <v>30</v>
      </c>
      <c r="B457" s="11"/>
      <c r="C457" s="11"/>
      <c r="D457" s="11"/>
      <c r="E457" s="11"/>
      <c r="F457" s="5">
        <v>28934</v>
      </c>
      <c r="G457" s="5">
        <v>21509</v>
      </c>
      <c r="H457" s="5">
        <v>13637.13</v>
      </c>
      <c r="I457" s="6">
        <f t="shared" si="7"/>
        <v>63.401971267841361</v>
      </c>
    </row>
    <row r="458" spans="1:9" ht="24.95" customHeight="1">
      <c r="A458" s="10" t="s">
        <v>31</v>
      </c>
      <c r="B458" s="10"/>
      <c r="C458" s="10"/>
      <c r="D458" s="10"/>
      <c r="E458" s="10"/>
      <c r="F458" s="5">
        <v>29955599</v>
      </c>
      <c r="G458" s="5">
        <v>18082899</v>
      </c>
      <c r="H458" s="5">
        <v>6978503.8799999999</v>
      </c>
      <c r="I458" s="6">
        <f t="shared" si="7"/>
        <v>38.591731779290477</v>
      </c>
    </row>
    <row r="459" spans="1:9" ht="24.95" customHeight="1">
      <c r="A459" s="11" t="s">
        <v>32</v>
      </c>
      <c r="B459" s="11"/>
      <c r="C459" s="11"/>
      <c r="D459" s="11"/>
      <c r="E459" s="11"/>
      <c r="F459" s="5">
        <v>29955599</v>
      </c>
      <c r="G459" s="5">
        <v>18082899</v>
      </c>
      <c r="H459" s="5">
        <v>6978503.8799999999</v>
      </c>
      <c r="I459" s="6">
        <f t="shared" si="7"/>
        <v>38.591731779290477</v>
      </c>
    </row>
    <row r="460" spans="1:9" ht="42.75" customHeight="1">
      <c r="A460" s="14" t="s">
        <v>33</v>
      </c>
      <c r="B460" s="14"/>
      <c r="C460" s="14"/>
      <c r="D460" s="14"/>
      <c r="E460" s="14"/>
      <c r="F460" s="5">
        <v>364200</v>
      </c>
      <c r="G460" s="5">
        <v>143000</v>
      </c>
      <c r="H460" s="7"/>
      <c r="I460" s="6">
        <f t="shared" si="7"/>
        <v>0</v>
      </c>
    </row>
    <row r="461" spans="1:9" ht="24.95" customHeight="1">
      <c r="A461" s="14" t="s">
        <v>44</v>
      </c>
      <c r="B461" s="14"/>
      <c r="C461" s="14"/>
      <c r="D461" s="14"/>
      <c r="E461" s="14"/>
      <c r="F461" s="5">
        <v>29591399</v>
      </c>
      <c r="G461" s="5">
        <v>17939899</v>
      </c>
      <c r="H461" s="5">
        <v>6978503.8799999999</v>
      </c>
      <c r="I461" s="6">
        <f t="shared" si="7"/>
        <v>38.899348764449563</v>
      </c>
    </row>
    <row r="462" spans="1:9" ht="24.95" customHeight="1">
      <c r="A462" s="15" t="s">
        <v>45</v>
      </c>
      <c r="B462" s="15"/>
      <c r="C462" s="15"/>
      <c r="D462" s="15"/>
      <c r="E462" s="15"/>
      <c r="F462" s="5">
        <v>29591399</v>
      </c>
      <c r="G462" s="5">
        <v>17939899</v>
      </c>
      <c r="H462" s="5">
        <v>6978503.8799999999</v>
      </c>
      <c r="I462" s="6">
        <f t="shared" si="7"/>
        <v>38.899348764449563</v>
      </c>
    </row>
    <row r="463" spans="1:9" ht="37.5" customHeight="1">
      <c r="A463" s="12" t="s">
        <v>75</v>
      </c>
      <c r="B463" s="12"/>
      <c r="C463" s="12"/>
      <c r="D463" s="12"/>
      <c r="E463" s="12"/>
      <c r="F463" s="5">
        <v>58085727</v>
      </c>
      <c r="G463" s="5">
        <v>38849656</v>
      </c>
      <c r="H463" s="5">
        <v>23406872.32</v>
      </c>
      <c r="I463" s="6">
        <f t="shared" si="7"/>
        <v>60.249883087767884</v>
      </c>
    </row>
    <row r="464" spans="1:9" ht="24.95" customHeight="1">
      <c r="A464" s="10" t="s">
        <v>9</v>
      </c>
      <c r="B464" s="10"/>
      <c r="C464" s="10"/>
      <c r="D464" s="10"/>
      <c r="E464" s="10"/>
      <c r="F464" s="5">
        <v>48426265</v>
      </c>
      <c r="G464" s="5">
        <v>33720849</v>
      </c>
      <c r="H464" s="5">
        <v>23111708.32</v>
      </c>
      <c r="I464" s="6">
        <f t="shared" si="7"/>
        <v>68.538334607174335</v>
      </c>
    </row>
    <row r="465" spans="1:9" ht="24.95" customHeight="1">
      <c r="A465" s="11" t="s">
        <v>10</v>
      </c>
      <c r="B465" s="11"/>
      <c r="C465" s="11"/>
      <c r="D465" s="11"/>
      <c r="E465" s="11"/>
      <c r="F465" s="5">
        <v>15590502</v>
      </c>
      <c r="G465" s="5">
        <v>11257640</v>
      </c>
      <c r="H465" s="5">
        <v>9923515.4900000002</v>
      </c>
      <c r="I465" s="6">
        <f t="shared" si="7"/>
        <v>88.149163501408822</v>
      </c>
    </row>
    <row r="466" spans="1:9" ht="24.95" customHeight="1">
      <c r="A466" s="14" t="s">
        <v>11</v>
      </c>
      <c r="B466" s="14"/>
      <c r="C466" s="14"/>
      <c r="D466" s="14"/>
      <c r="E466" s="14"/>
      <c r="F466" s="5">
        <v>12779100</v>
      </c>
      <c r="G466" s="5">
        <v>9227600</v>
      </c>
      <c r="H466" s="5">
        <v>8168028.5099999998</v>
      </c>
      <c r="I466" s="6">
        <f t="shared" si="7"/>
        <v>88.517366487494044</v>
      </c>
    </row>
    <row r="467" spans="1:9" ht="24.95" customHeight="1">
      <c r="A467" s="15" t="s">
        <v>12</v>
      </c>
      <c r="B467" s="15"/>
      <c r="C467" s="15"/>
      <c r="D467" s="15"/>
      <c r="E467" s="15"/>
      <c r="F467" s="5">
        <v>12779100</v>
      </c>
      <c r="G467" s="5">
        <v>9227600</v>
      </c>
      <c r="H467" s="5">
        <v>8168028.5099999998</v>
      </c>
      <c r="I467" s="6">
        <f t="shared" si="7"/>
        <v>88.517366487494044</v>
      </c>
    </row>
    <row r="468" spans="1:9" ht="24.95" customHeight="1">
      <c r="A468" s="14" t="s">
        <v>13</v>
      </c>
      <c r="B468" s="14"/>
      <c r="C468" s="14"/>
      <c r="D468" s="14"/>
      <c r="E468" s="14"/>
      <c r="F468" s="5">
        <v>2811402</v>
      </c>
      <c r="G468" s="5">
        <v>2030040</v>
      </c>
      <c r="H468" s="5">
        <v>1755486.98</v>
      </c>
      <c r="I468" s="6">
        <f t="shared" si="7"/>
        <v>86.475487182518577</v>
      </c>
    </row>
    <row r="469" spans="1:9" ht="24.95" customHeight="1">
      <c r="A469" s="11" t="s">
        <v>14</v>
      </c>
      <c r="B469" s="11"/>
      <c r="C469" s="11"/>
      <c r="D469" s="11"/>
      <c r="E469" s="11"/>
      <c r="F469" s="5">
        <v>32629236</v>
      </c>
      <c r="G469" s="5">
        <v>22291337</v>
      </c>
      <c r="H469" s="5">
        <v>13055480.449999999</v>
      </c>
      <c r="I469" s="6">
        <f t="shared" si="7"/>
        <v>58.567507413305897</v>
      </c>
    </row>
    <row r="470" spans="1:9" ht="24.95" customHeight="1">
      <c r="A470" s="14" t="s">
        <v>15</v>
      </c>
      <c r="B470" s="14"/>
      <c r="C470" s="14"/>
      <c r="D470" s="14"/>
      <c r="E470" s="14"/>
      <c r="F470" s="5">
        <v>970239</v>
      </c>
      <c r="G470" s="5">
        <v>681402</v>
      </c>
      <c r="H470" s="5">
        <v>432416.82</v>
      </c>
      <c r="I470" s="6">
        <f t="shared" si="7"/>
        <v>63.459869504345455</v>
      </c>
    </row>
    <row r="471" spans="1:9" ht="24.95" customHeight="1">
      <c r="A471" s="14" t="s">
        <v>16</v>
      </c>
      <c r="B471" s="14"/>
      <c r="C471" s="14"/>
      <c r="D471" s="14"/>
      <c r="E471" s="14"/>
      <c r="F471" s="5">
        <v>30579045</v>
      </c>
      <c r="G471" s="5">
        <v>20868571</v>
      </c>
      <c r="H471" s="5">
        <v>12351878</v>
      </c>
      <c r="I471" s="6">
        <f t="shared" si="7"/>
        <v>59.188901817953898</v>
      </c>
    </row>
    <row r="472" spans="1:9" ht="24.95" customHeight="1">
      <c r="A472" s="14" t="s">
        <v>17</v>
      </c>
      <c r="B472" s="14"/>
      <c r="C472" s="14"/>
      <c r="D472" s="14"/>
      <c r="E472" s="14"/>
      <c r="F472" s="5">
        <v>8048</v>
      </c>
      <c r="G472" s="5">
        <v>7000</v>
      </c>
      <c r="H472" s="7"/>
      <c r="I472" s="6">
        <f t="shared" si="7"/>
        <v>0</v>
      </c>
    </row>
    <row r="473" spans="1:9" ht="24.95" customHeight="1">
      <c r="A473" s="14" t="s">
        <v>18</v>
      </c>
      <c r="B473" s="14"/>
      <c r="C473" s="14"/>
      <c r="D473" s="14"/>
      <c r="E473" s="14"/>
      <c r="F473" s="5">
        <v>559672</v>
      </c>
      <c r="G473" s="5">
        <v>346032</v>
      </c>
      <c r="H473" s="5">
        <v>258285.63</v>
      </c>
      <c r="I473" s="6">
        <f t="shared" si="7"/>
        <v>74.642122693854901</v>
      </c>
    </row>
    <row r="474" spans="1:9" ht="24.95" customHeight="1">
      <c r="A474" s="15" t="s">
        <v>19</v>
      </c>
      <c r="B474" s="15"/>
      <c r="C474" s="15"/>
      <c r="D474" s="15"/>
      <c r="E474" s="15"/>
      <c r="F474" s="5">
        <v>29500</v>
      </c>
      <c r="G474" s="5">
        <v>14700</v>
      </c>
      <c r="H474" s="5">
        <v>11724.88</v>
      </c>
      <c r="I474" s="6">
        <f t="shared" si="7"/>
        <v>79.761088435374134</v>
      </c>
    </row>
    <row r="475" spans="1:9" ht="24.95" customHeight="1">
      <c r="A475" s="15" t="s">
        <v>20</v>
      </c>
      <c r="B475" s="15"/>
      <c r="C475" s="15"/>
      <c r="D475" s="15"/>
      <c r="E475" s="15"/>
      <c r="F475" s="5">
        <v>15780</v>
      </c>
      <c r="G475" s="5">
        <v>11142</v>
      </c>
      <c r="H475" s="5">
        <v>8375.9599999999991</v>
      </c>
      <c r="I475" s="6">
        <f t="shared" si="7"/>
        <v>75.174654460599527</v>
      </c>
    </row>
    <row r="476" spans="1:9" ht="24.95" customHeight="1">
      <c r="A476" s="15" t="s">
        <v>21</v>
      </c>
      <c r="B476" s="15"/>
      <c r="C476" s="15"/>
      <c r="D476" s="15"/>
      <c r="E476" s="15"/>
      <c r="F476" s="5">
        <v>225776</v>
      </c>
      <c r="G476" s="5">
        <v>179195</v>
      </c>
      <c r="H476" s="5">
        <v>111673.1</v>
      </c>
      <c r="I476" s="6">
        <f t="shared" si="7"/>
        <v>62.319316945227264</v>
      </c>
    </row>
    <row r="477" spans="1:9" ht="24.95" customHeight="1">
      <c r="A477" s="15" t="s">
        <v>22</v>
      </c>
      <c r="B477" s="15"/>
      <c r="C477" s="15"/>
      <c r="D477" s="15"/>
      <c r="E477" s="15"/>
      <c r="F477" s="5">
        <v>265893</v>
      </c>
      <c r="G477" s="5">
        <v>124154</v>
      </c>
      <c r="H477" s="5">
        <v>118335.69</v>
      </c>
      <c r="I477" s="6">
        <f t="shared" si="7"/>
        <v>95.313634679510926</v>
      </c>
    </row>
    <row r="478" spans="1:9" ht="38.25" customHeight="1">
      <c r="A478" s="15" t="s">
        <v>23</v>
      </c>
      <c r="B478" s="15"/>
      <c r="C478" s="15"/>
      <c r="D478" s="15"/>
      <c r="E478" s="15"/>
      <c r="F478" s="5">
        <v>22723</v>
      </c>
      <c r="G478" s="5">
        <v>16841</v>
      </c>
      <c r="H478" s="5">
        <v>8176</v>
      </c>
      <c r="I478" s="6">
        <f t="shared" si="7"/>
        <v>48.548185974704587</v>
      </c>
    </row>
    <row r="479" spans="1:9" ht="42" customHeight="1">
      <c r="A479" s="14" t="s">
        <v>24</v>
      </c>
      <c r="B479" s="14"/>
      <c r="C479" s="14"/>
      <c r="D479" s="14"/>
      <c r="E479" s="14"/>
      <c r="F479" s="5">
        <v>512232</v>
      </c>
      <c r="G479" s="5">
        <v>388332</v>
      </c>
      <c r="H479" s="5">
        <v>12900</v>
      </c>
      <c r="I479" s="6">
        <f t="shared" si="7"/>
        <v>3.3218998176817776</v>
      </c>
    </row>
    <row r="480" spans="1:9" ht="47.25" customHeight="1">
      <c r="A480" s="15" t="s">
        <v>25</v>
      </c>
      <c r="B480" s="15"/>
      <c r="C480" s="15"/>
      <c r="D480" s="15"/>
      <c r="E480" s="15"/>
      <c r="F480" s="5">
        <v>512232</v>
      </c>
      <c r="G480" s="5">
        <v>388332</v>
      </c>
      <c r="H480" s="5">
        <v>12900</v>
      </c>
      <c r="I480" s="6">
        <f t="shared" si="7"/>
        <v>3.3218998176817776</v>
      </c>
    </row>
    <row r="481" spans="1:9" ht="24.95" customHeight="1">
      <c r="A481" s="11" t="s">
        <v>28</v>
      </c>
      <c r="B481" s="11"/>
      <c r="C481" s="11"/>
      <c r="D481" s="11"/>
      <c r="E481" s="11"/>
      <c r="F481" s="5">
        <v>136000</v>
      </c>
      <c r="G481" s="5">
        <v>112000</v>
      </c>
      <c r="H481" s="5">
        <v>94400</v>
      </c>
      <c r="I481" s="6">
        <f t="shared" si="7"/>
        <v>84.285714285714292</v>
      </c>
    </row>
    <row r="482" spans="1:9" ht="24.95" customHeight="1">
      <c r="A482" s="14" t="s">
        <v>29</v>
      </c>
      <c r="B482" s="14"/>
      <c r="C482" s="14"/>
      <c r="D482" s="14"/>
      <c r="E482" s="14"/>
      <c r="F482" s="5">
        <v>136000</v>
      </c>
      <c r="G482" s="5">
        <v>112000</v>
      </c>
      <c r="H482" s="5">
        <v>94400</v>
      </c>
      <c r="I482" s="6">
        <f t="shared" si="7"/>
        <v>84.285714285714292</v>
      </c>
    </row>
    <row r="483" spans="1:9" ht="24.95" customHeight="1">
      <c r="A483" s="11" t="s">
        <v>30</v>
      </c>
      <c r="B483" s="11"/>
      <c r="C483" s="11"/>
      <c r="D483" s="11"/>
      <c r="E483" s="11"/>
      <c r="F483" s="5">
        <v>70527</v>
      </c>
      <c r="G483" s="5">
        <v>59872</v>
      </c>
      <c r="H483" s="5">
        <v>38312.379999999997</v>
      </c>
      <c r="I483" s="6">
        <f t="shared" si="7"/>
        <v>63.990479690005344</v>
      </c>
    </row>
    <row r="484" spans="1:9" ht="24.95" customHeight="1">
      <c r="A484" s="10" t="s">
        <v>31</v>
      </c>
      <c r="B484" s="10"/>
      <c r="C484" s="10"/>
      <c r="D484" s="10"/>
      <c r="E484" s="10"/>
      <c r="F484" s="5">
        <v>9659462</v>
      </c>
      <c r="G484" s="5">
        <v>5128807</v>
      </c>
      <c r="H484" s="5">
        <v>295164</v>
      </c>
      <c r="I484" s="6">
        <f t="shared" si="7"/>
        <v>5.7550225617770376</v>
      </c>
    </row>
    <row r="485" spans="1:9" ht="24.95" customHeight="1">
      <c r="A485" s="11" t="s">
        <v>32</v>
      </c>
      <c r="B485" s="11"/>
      <c r="C485" s="11"/>
      <c r="D485" s="11"/>
      <c r="E485" s="11"/>
      <c r="F485" s="5">
        <v>9659462</v>
      </c>
      <c r="G485" s="5">
        <v>5128807</v>
      </c>
      <c r="H485" s="5">
        <v>295164</v>
      </c>
      <c r="I485" s="6">
        <f t="shared" si="7"/>
        <v>5.7550225617770376</v>
      </c>
    </row>
    <row r="486" spans="1:9" ht="47.25" customHeight="1">
      <c r="A486" s="14" t="s">
        <v>33</v>
      </c>
      <c r="B486" s="14"/>
      <c r="C486" s="14"/>
      <c r="D486" s="14"/>
      <c r="E486" s="14"/>
      <c r="F486" s="5">
        <v>16041</v>
      </c>
      <c r="G486" s="7"/>
      <c r="H486" s="7"/>
      <c r="I486" s="6"/>
    </row>
    <row r="487" spans="1:9" ht="24.95" customHeight="1">
      <c r="A487" s="14" t="s">
        <v>44</v>
      </c>
      <c r="B487" s="14"/>
      <c r="C487" s="14"/>
      <c r="D487" s="14"/>
      <c r="E487" s="14"/>
      <c r="F487" s="5">
        <v>9643421</v>
      </c>
      <c r="G487" s="5">
        <v>5128807</v>
      </c>
      <c r="H487" s="5">
        <v>295164</v>
      </c>
      <c r="I487" s="6">
        <f t="shared" si="7"/>
        <v>5.7550225617770376</v>
      </c>
    </row>
    <row r="488" spans="1:9" ht="24.95" customHeight="1">
      <c r="A488" s="15" t="s">
        <v>45</v>
      </c>
      <c r="B488" s="15"/>
      <c r="C488" s="15"/>
      <c r="D488" s="15"/>
      <c r="E488" s="15"/>
      <c r="F488" s="5">
        <v>9643421</v>
      </c>
      <c r="G488" s="5">
        <v>5128807</v>
      </c>
      <c r="H488" s="5">
        <v>295164</v>
      </c>
      <c r="I488" s="6">
        <f t="shared" si="7"/>
        <v>5.7550225617770376</v>
      </c>
    </row>
    <row r="489" spans="1:9" ht="33" customHeight="1">
      <c r="A489" s="12" t="s">
        <v>76</v>
      </c>
      <c r="B489" s="12"/>
      <c r="C489" s="12"/>
      <c r="D489" s="12"/>
      <c r="E489" s="12"/>
      <c r="F489" s="5">
        <v>81493125.819999993</v>
      </c>
      <c r="G489" s="5">
        <v>59429501.82</v>
      </c>
      <c r="H489" s="5">
        <v>37838918.18</v>
      </c>
      <c r="I489" s="6">
        <f t="shared" si="7"/>
        <v>63.670259755174229</v>
      </c>
    </row>
    <row r="490" spans="1:9" ht="24.95" customHeight="1">
      <c r="A490" s="10" t="s">
        <v>9</v>
      </c>
      <c r="B490" s="10"/>
      <c r="C490" s="10"/>
      <c r="D490" s="10"/>
      <c r="E490" s="10"/>
      <c r="F490" s="5">
        <v>53236525</v>
      </c>
      <c r="G490" s="5">
        <v>39959026</v>
      </c>
      <c r="H490" s="5">
        <v>30308738.07</v>
      </c>
      <c r="I490" s="6">
        <f t="shared" si="7"/>
        <v>75.849541652992244</v>
      </c>
    </row>
    <row r="491" spans="1:9" ht="24.95" customHeight="1">
      <c r="A491" s="11" t="s">
        <v>10</v>
      </c>
      <c r="B491" s="11"/>
      <c r="C491" s="11"/>
      <c r="D491" s="11"/>
      <c r="E491" s="11"/>
      <c r="F491" s="5">
        <v>16053542</v>
      </c>
      <c r="G491" s="5">
        <v>12601941</v>
      </c>
      <c r="H491" s="5">
        <v>10795026.07</v>
      </c>
      <c r="I491" s="6">
        <f t="shared" si="7"/>
        <v>85.661614111667404</v>
      </c>
    </row>
    <row r="492" spans="1:9" ht="24.95" customHeight="1">
      <c r="A492" s="14" t="s">
        <v>11</v>
      </c>
      <c r="B492" s="14"/>
      <c r="C492" s="14"/>
      <c r="D492" s="14"/>
      <c r="E492" s="14"/>
      <c r="F492" s="5">
        <v>13160800</v>
      </c>
      <c r="G492" s="5">
        <v>10326175</v>
      </c>
      <c r="H492" s="5">
        <v>8869865.3499999996</v>
      </c>
      <c r="I492" s="6">
        <f t="shared" si="7"/>
        <v>85.896911005285105</v>
      </c>
    </row>
    <row r="493" spans="1:9" ht="24.95" customHeight="1">
      <c r="A493" s="15" t="s">
        <v>12</v>
      </c>
      <c r="B493" s="15"/>
      <c r="C493" s="15"/>
      <c r="D493" s="15"/>
      <c r="E493" s="15"/>
      <c r="F493" s="5">
        <v>13160800</v>
      </c>
      <c r="G493" s="5">
        <v>10326175</v>
      </c>
      <c r="H493" s="5">
        <v>8869865.3499999996</v>
      </c>
      <c r="I493" s="6">
        <f t="shared" si="7"/>
        <v>85.896911005285105</v>
      </c>
    </row>
    <row r="494" spans="1:9" ht="24.95" customHeight="1">
      <c r="A494" s="14" t="s">
        <v>13</v>
      </c>
      <c r="B494" s="14"/>
      <c r="C494" s="14"/>
      <c r="D494" s="14"/>
      <c r="E494" s="14"/>
      <c r="F494" s="5">
        <v>2892742</v>
      </c>
      <c r="G494" s="5">
        <v>2275766</v>
      </c>
      <c r="H494" s="5">
        <v>1925160.72</v>
      </c>
      <c r="I494" s="6">
        <f t="shared" si="7"/>
        <v>84.593966163480786</v>
      </c>
    </row>
    <row r="495" spans="1:9" ht="24.95" customHeight="1">
      <c r="A495" s="11" t="s">
        <v>14</v>
      </c>
      <c r="B495" s="11"/>
      <c r="C495" s="11"/>
      <c r="D495" s="11"/>
      <c r="E495" s="11"/>
      <c r="F495" s="5">
        <v>36983689</v>
      </c>
      <c r="G495" s="5">
        <v>27207291</v>
      </c>
      <c r="H495" s="5">
        <v>19428734.460000001</v>
      </c>
      <c r="I495" s="6">
        <f t="shared" si="7"/>
        <v>71.410029245469531</v>
      </c>
    </row>
    <row r="496" spans="1:9" ht="24.95" customHeight="1">
      <c r="A496" s="14" t="s">
        <v>15</v>
      </c>
      <c r="B496" s="14"/>
      <c r="C496" s="14"/>
      <c r="D496" s="14"/>
      <c r="E496" s="14"/>
      <c r="F496" s="5">
        <v>1054502</v>
      </c>
      <c r="G496" s="5">
        <v>740656</v>
      </c>
      <c r="H496" s="5">
        <v>539659.44999999995</v>
      </c>
      <c r="I496" s="6">
        <f t="shared" si="7"/>
        <v>72.862361204121754</v>
      </c>
    </row>
    <row r="497" spans="1:9" ht="24.95" customHeight="1">
      <c r="A497" s="14" t="s">
        <v>16</v>
      </c>
      <c r="B497" s="14"/>
      <c r="C497" s="14"/>
      <c r="D497" s="14"/>
      <c r="E497" s="14"/>
      <c r="F497" s="5">
        <v>34659280</v>
      </c>
      <c r="G497" s="5">
        <v>25550527</v>
      </c>
      <c r="H497" s="5">
        <v>18181308.699999999</v>
      </c>
      <c r="I497" s="6">
        <f t="shared" si="7"/>
        <v>71.158253213329033</v>
      </c>
    </row>
    <row r="498" spans="1:9" ht="24.95" customHeight="1">
      <c r="A498" s="14" t="s">
        <v>17</v>
      </c>
      <c r="B498" s="14"/>
      <c r="C498" s="14"/>
      <c r="D498" s="14"/>
      <c r="E498" s="14"/>
      <c r="F498" s="5">
        <v>48100</v>
      </c>
      <c r="G498" s="5">
        <v>40600</v>
      </c>
      <c r="H498" s="7"/>
      <c r="I498" s="6">
        <f t="shared" si="7"/>
        <v>0</v>
      </c>
    </row>
    <row r="499" spans="1:9" ht="24.95" customHeight="1">
      <c r="A499" s="14" t="s">
        <v>18</v>
      </c>
      <c r="B499" s="14"/>
      <c r="C499" s="14"/>
      <c r="D499" s="14"/>
      <c r="E499" s="14"/>
      <c r="F499" s="5">
        <v>636307</v>
      </c>
      <c r="G499" s="5">
        <v>436038</v>
      </c>
      <c r="H499" s="5">
        <v>325846.31</v>
      </c>
      <c r="I499" s="6">
        <f t="shared" si="7"/>
        <v>74.72887913438737</v>
      </c>
    </row>
    <row r="500" spans="1:9" ht="24.95" customHeight="1">
      <c r="A500" s="15" t="s">
        <v>19</v>
      </c>
      <c r="B500" s="15"/>
      <c r="C500" s="15"/>
      <c r="D500" s="15"/>
      <c r="E500" s="15"/>
      <c r="F500" s="5">
        <v>80564</v>
      </c>
      <c r="G500" s="5">
        <v>51540</v>
      </c>
      <c r="H500" s="5">
        <v>34045.67</v>
      </c>
      <c r="I500" s="6">
        <f t="shared" si="7"/>
        <v>66.056790842064416</v>
      </c>
    </row>
    <row r="501" spans="1:9" ht="24.95" customHeight="1">
      <c r="A501" s="15" t="s">
        <v>20</v>
      </c>
      <c r="B501" s="15"/>
      <c r="C501" s="15"/>
      <c r="D501" s="15"/>
      <c r="E501" s="15"/>
      <c r="F501" s="5">
        <v>22356</v>
      </c>
      <c r="G501" s="5">
        <v>16986</v>
      </c>
      <c r="H501" s="5">
        <v>7988.44</v>
      </c>
      <c r="I501" s="6">
        <f t="shared" si="7"/>
        <v>47.02955375014718</v>
      </c>
    </row>
    <row r="502" spans="1:9" ht="24.95" customHeight="1">
      <c r="A502" s="15" t="s">
        <v>21</v>
      </c>
      <c r="B502" s="15"/>
      <c r="C502" s="15"/>
      <c r="D502" s="15"/>
      <c r="E502" s="15"/>
      <c r="F502" s="5">
        <v>256791</v>
      </c>
      <c r="G502" s="5">
        <v>184800</v>
      </c>
      <c r="H502" s="5">
        <v>145449.64000000001</v>
      </c>
      <c r="I502" s="6">
        <f t="shared" si="7"/>
        <v>78.706515151515148</v>
      </c>
    </row>
    <row r="503" spans="1:9" ht="24.95" customHeight="1">
      <c r="A503" s="15" t="s">
        <v>22</v>
      </c>
      <c r="B503" s="15"/>
      <c r="C503" s="15"/>
      <c r="D503" s="15"/>
      <c r="E503" s="15"/>
      <c r="F503" s="5">
        <v>264736</v>
      </c>
      <c r="G503" s="5">
        <v>173732</v>
      </c>
      <c r="H503" s="5">
        <v>138362.56</v>
      </c>
      <c r="I503" s="6">
        <f t="shared" si="7"/>
        <v>79.641378675200883</v>
      </c>
    </row>
    <row r="504" spans="1:9" ht="42" customHeight="1">
      <c r="A504" s="15" t="s">
        <v>23</v>
      </c>
      <c r="B504" s="15"/>
      <c r="C504" s="15"/>
      <c r="D504" s="15"/>
      <c r="E504" s="15"/>
      <c r="F504" s="5">
        <v>11860</v>
      </c>
      <c r="G504" s="5">
        <v>8980</v>
      </c>
      <c r="H504" s="7"/>
      <c r="I504" s="6">
        <f t="shared" si="7"/>
        <v>0</v>
      </c>
    </row>
    <row r="505" spans="1:9" ht="42" customHeight="1">
      <c r="A505" s="14" t="s">
        <v>24</v>
      </c>
      <c r="B505" s="14"/>
      <c r="C505" s="14"/>
      <c r="D505" s="14"/>
      <c r="E505" s="14"/>
      <c r="F505" s="5">
        <v>585500</v>
      </c>
      <c r="G505" s="5">
        <v>439470</v>
      </c>
      <c r="H505" s="5">
        <v>381920</v>
      </c>
      <c r="I505" s="6">
        <f t="shared" si="7"/>
        <v>86.90468063804127</v>
      </c>
    </row>
    <row r="506" spans="1:9" ht="45" customHeight="1">
      <c r="A506" s="15" t="s">
        <v>25</v>
      </c>
      <c r="B506" s="15"/>
      <c r="C506" s="15"/>
      <c r="D506" s="15"/>
      <c r="E506" s="15"/>
      <c r="F506" s="5">
        <v>585500</v>
      </c>
      <c r="G506" s="5">
        <v>439470</v>
      </c>
      <c r="H506" s="5">
        <v>381920</v>
      </c>
      <c r="I506" s="6">
        <f t="shared" si="7"/>
        <v>86.90468063804127</v>
      </c>
    </row>
    <row r="507" spans="1:9" ht="24.95" customHeight="1">
      <c r="A507" s="11" t="s">
        <v>28</v>
      </c>
      <c r="B507" s="11"/>
      <c r="C507" s="11"/>
      <c r="D507" s="11"/>
      <c r="E507" s="11"/>
      <c r="F507" s="5">
        <v>136000</v>
      </c>
      <c r="G507" s="5">
        <v>102400</v>
      </c>
      <c r="H507" s="5">
        <v>78400</v>
      </c>
      <c r="I507" s="6">
        <f t="shared" si="7"/>
        <v>76.5625</v>
      </c>
    </row>
    <row r="508" spans="1:9" ht="24.95" customHeight="1">
      <c r="A508" s="14" t="s">
        <v>29</v>
      </c>
      <c r="B508" s="14"/>
      <c r="C508" s="14"/>
      <c r="D508" s="14"/>
      <c r="E508" s="14"/>
      <c r="F508" s="5">
        <v>136000</v>
      </c>
      <c r="G508" s="5">
        <v>102400</v>
      </c>
      <c r="H508" s="5">
        <v>78400</v>
      </c>
      <c r="I508" s="6">
        <f t="shared" si="7"/>
        <v>76.5625</v>
      </c>
    </row>
    <row r="509" spans="1:9" ht="24.95" customHeight="1">
      <c r="A509" s="11" t="s">
        <v>30</v>
      </c>
      <c r="B509" s="11"/>
      <c r="C509" s="11"/>
      <c r="D509" s="11"/>
      <c r="E509" s="11"/>
      <c r="F509" s="5">
        <v>63294</v>
      </c>
      <c r="G509" s="5">
        <v>47394</v>
      </c>
      <c r="H509" s="5">
        <v>6577.54</v>
      </c>
      <c r="I509" s="6">
        <f t="shared" si="7"/>
        <v>13.87842342912605</v>
      </c>
    </row>
    <row r="510" spans="1:9" ht="24.95" customHeight="1">
      <c r="A510" s="10" t="s">
        <v>31</v>
      </c>
      <c r="B510" s="10"/>
      <c r="C510" s="10"/>
      <c r="D510" s="10"/>
      <c r="E510" s="10"/>
      <c r="F510" s="5">
        <v>28256600.82</v>
      </c>
      <c r="G510" s="5">
        <v>19470475.82</v>
      </c>
      <c r="H510" s="5">
        <v>7530180.1100000003</v>
      </c>
      <c r="I510" s="6">
        <f t="shared" si="7"/>
        <v>38.674864341348183</v>
      </c>
    </row>
    <row r="511" spans="1:9" ht="24.95" customHeight="1">
      <c r="A511" s="11" t="s">
        <v>32</v>
      </c>
      <c r="B511" s="11"/>
      <c r="C511" s="11"/>
      <c r="D511" s="11"/>
      <c r="E511" s="11"/>
      <c r="F511" s="5">
        <v>28256600.82</v>
      </c>
      <c r="G511" s="5">
        <v>19470475.82</v>
      </c>
      <c r="H511" s="5">
        <v>7530180.1100000003</v>
      </c>
      <c r="I511" s="6">
        <f t="shared" si="7"/>
        <v>38.674864341348183</v>
      </c>
    </row>
    <row r="512" spans="1:9" ht="39" customHeight="1">
      <c r="A512" s="14" t="s">
        <v>33</v>
      </c>
      <c r="B512" s="14"/>
      <c r="C512" s="14"/>
      <c r="D512" s="14"/>
      <c r="E512" s="14"/>
      <c r="F512" s="7"/>
      <c r="G512" s="7"/>
      <c r="H512" s="7"/>
      <c r="I512" s="6"/>
    </row>
    <row r="513" spans="1:9" ht="24.95" customHeight="1">
      <c r="A513" s="14" t="s">
        <v>44</v>
      </c>
      <c r="B513" s="14"/>
      <c r="C513" s="14"/>
      <c r="D513" s="14"/>
      <c r="E513" s="14"/>
      <c r="F513" s="5">
        <v>28256600.82</v>
      </c>
      <c r="G513" s="5">
        <v>19470475.82</v>
      </c>
      <c r="H513" s="5">
        <v>7530180.1100000003</v>
      </c>
      <c r="I513" s="6">
        <f t="shared" si="7"/>
        <v>38.674864341348183</v>
      </c>
    </row>
    <row r="514" spans="1:9" ht="24.95" customHeight="1">
      <c r="A514" s="15" t="s">
        <v>45</v>
      </c>
      <c r="B514" s="15"/>
      <c r="C514" s="15"/>
      <c r="D514" s="15"/>
      <c r="E514" s="15"/>
      <c r="F514" s="5">
        <v>28256600.82</v>
      </c>
      <c r="G514" s="5">
        <v>19470475.82</v>
      </c>
      <c r="H514" s="5">
        <v>7530180.1100000003</v>
      </c>
      <c r="I514" s="6">
        <f t="shared" si="7"/>
        <v>38.674864341348183</v>
      </c>
    </row>
    <row r="515" spans="1:9" ht="24.95" customHeight="1">
      <c r="A515" s="13" t="s">
        <v>77</v>
      </c>
      <c r="B515" s="13"/>
      <c r="C515" s="13"/>
      <c r="D515" s="13"/>
      <c r="E515" s="13"/>
      <c r="F515" s="9">
        <f>4829456970.32-34543961</f>
        <v>4794913009.3199997</v>
      </c>
      <c r="G515" s="9">
        <f>3393095423.92-20336226</f>
        <v>3372759197.9200001</v>
      </c>
      <c r="H515" s="9">
        <f>2402260465.27-15197527</f>
        <v>2387062938.27</v>
      </c>
      <c r="I515" s="6">
        <f t="shared" si="7"/>
        <v>70.774781067741671</v>
      </c>
    </row>
    <row r="516" spans="1:9" ht="24.95" customHeight="1">
      <c r="A516" s="12" t="s">
        <v>9</v>
      </c>
      <c r="B516" s="12"/>
      <c r="C516" s="12"/>
      <c r="D516" s="12"/>
      <c r="E516" s="12"/>
      <c r="F516" s="5">
        <v>3845484793.7600002</v>
      </c>
      <c r="G516" s="5">
        <v>2795523004.3600001</v>
      </c>
      <c r="H516" s="5">
        <v>2233860057.8000002</v>
      </c>
      <c r="I516" s="6">
        <f t="shared" si="7"/>
        <v>79.908484184032474</v>
      </c>
    </row>
    <row r="517" spans="1:9" ht="24.95" customHeight="1">
      <c r="A517" s="10" t="s">
        <v>10</v>
      </c>
      <c r="B517" s="10"/>
      <c r="C517" s="10"/>
      <c r="D517" s="10"/>
      <c r="E517" s="10"/>
      <c r="F517" s="5">
        <v>2290153065.96</v>
      </c>
      <c r="G517" s="5">
        <v>1705627123.96</v>
      </c>
      <c r="H517" s="5">
        <v>1462294539.3500001</v>
      </c>
      <c r="I517" s="6">
        <f t="shared" si="7"/>
        <v>85.733541570032727</v>
      </c>
    </row>
    <row r="518" spans="1:9" ht="24.95" customHeight="1">
      <c r="A518" s="11" t="s">
        <v>11</v>
      </c>
      <c r="B518" s="11"/>
      <c r="C518" s="11"/>
      <c r="D518" s="11"/>
      <c r="E518" s="11"/>
      <c r="F518" s="5">
        <v>1874725831</v>
      </c>
      <c r="G518" s="5">
        <v>1395613953</v>
      </c>
      <c r="H518" s="5">
        <v>1196967441.6499999</v>
      </c>
      <c r="I518" s="6">
        <f t="shared" si="7"/>
        <v>85.76637107109805</v>
      </c>
    </row>
    <row r="519" spans="1:9" ht="24.95" customHeight="1">
      <c r="A519" s="14" t="s">
        <v>12</v>
      </c>
      <c r="B519" s="14"/>
      <c r="C519" s="14"/>
      <c r="D519" s="14"/>
      <c r="E519" s="14"/>
      <c r="F519" s="5">
        <v>1874725831</v>
      </c>
      <c r="G519" s="5">
        <v>1395613953</v>
      </c>
      <c r="H519" s="5">
        <v>1196967441.6499999</v>
      </c>
      <c r="I519" s="6">
        <f t="shared" si="7"/>
        <v>85.76637107109805</v>
      </c>
    </row>
    <row r="520" spans="1:9" ht="24.95" customHeight="1">
      <c r="A520" s="11" t="s">
        <v>13</v>
      </c>
      <c r="B520" s="11"/>
      <c r="C520" s="11"/>
      <c r="D520" s="11"/>
      <c r="E520" s="11"/>
      <c r="F520" s="5">
        <v>415427234.95999998</v>
      </c>
      <c r="G520" s="5">
        <v>310013170.95999998</v>
      </c>
      <c r="H520" s="5">
        <v>265327097.69999999</v>
      </c>
      <c r="I520" s="6">
        <f t="shared" ref="I520:I563" si="8">SUM(H520)/G520*100</f>
        <v>85.585750075836074</v>
      </c>
    </row>
    <row r="521" spans="1:9" ht="24.95" customHeight="1">
      <c r="A521" s="10" t="s">
        <v>14</v>
      </c>
      <c r="B521" s="10"/>
      <c r="C521" s="10"/>
      <c r="D521" s="10"/>
      <c r="E521" s="10"/>
      <c r="F521" s="5">
        <v>1084093929.8</v>
      </c>
      <c r="G521" s="5">
        <v>744694888.39999998</v>
      </c>
      <c r="H521" s="5">
        <v>492573653.30000001</v>
      </c>
      <c r="I521" s="6">
        <f t="shared" si="8"/>
        <v>66.144358041493973</v>
      </c>
    </row>
    <row r="522" spans="1:9" ht="24.95" customHeight="1">
      <c r="A522" s="11" t="s">
        <v>15</v>
      </c>
      <c r="B522" s="11"/>
      <c r="C522" s="11"/>
      <c r="D522" s="11"/>
      <c r="E522" s="11"/>
      <c r="F522" s="5">
        <v>54625022.399999999</v>
      </c>
      <c r="G522" s="5">
        <v>40919891</v>
      </c>
      <c r="H522" s="5">
        <v>15062666.050000001</v>
      </c>
      <c r="I522" s="6">
        <f t="shared" si="8"/>
        <v>36.810132387693798</v>
      </c>
    </row>
    <row r="523" spans="1:9" ht="24.95" customHeight="1">
      <c r="A523" s="11" t="s">
        <v>40</v>
      </c>
      <c r="B523" s="11"/>
      <c r="C523" s="11"/>
      <c r="D523" s="11"/>
      <c r="E523" s="11"/>
      <c r="F523" s="5">
        <v>586904</v>
      </c>
      <c r="G523" s="5">
        <v>468228</v>
      </c>
      <c r="H523" s="5">
        <v>170489.97</v>
      </c>
      <c r="I523" s="6">
        <f t="shared" si="8"/>
        <v>36.411741715574465</v>
      </c>
    </row>
    <row r="524" spans="1:9" ht="24.95" customHeight="1">
      <c r="A524" s="11" t="s">
        <v>41</v>
      </c>
      <c r="B524" s="11"/>
      <c r="C524" s="11"/>
      <c r="D524" s="11"/>
      <c r="E524" s="11"/>
      <c r="F524" s="5">
        <v>83424501</v>
      </c>
      <c r="G524" s="5">
        <v>42220282</v>
      </c>
      <c r="H524" s="5">
        <v>29787329.899999999</v>
      </c>
      <c r="I524" s="6">
        <f t="shared" si="8"/>
        <v>70.552181295236252</v>
      </c>
    </row>
    <row r="525" spans="1:9" ht="24.95" customHeight="1">
      <c r="A525" s="11" t="s">
        <v>16</v>
      </c>
      <c r="B525" s="11"/>
      <c r="C525" s="11"/>
      <c r="D525" s="11"/>
      <c r="E525" s="11"/>
      <c r="F525" s="5">
        <v>730207785.39999998</v>
      </c>
      <c r="G525" s="5">
        <v>492199225.39999998</v>
      </c>
      <c r="H525" s="5">
        <v>307818137</v>
      </c>
      <c r="I525" s="6">
        <f t="shared" si="8"/>
        <v>62.539337958088545</v>
      </c>
    </row>
    <row r="526" spans="1:9" ht="24.95" customHeight="1">
      <c r="A526" s="11" t="s">
        <v>17</v>
      </c>
      <c r="B526" s="11"/>
      <c r="C526" s="11"/>
      <c r="D526" s="11"/>
      <c r="E526" s="11"/>
      <c r="F526" s="5">
        <v>3175791</v>
      </c>
      <c r="G526" s="5">
        <v>2421077</v>
      </c>
      <c r="H526" s="5">
        <v>1718070.6</v>
      </c>
      <c r="I526" s="6">
        <f t="shared" si="8"/>
        <v>70.96307139343358</v>
      </c>
    </row>
    <row r="527" spans="1:9" ht="24.95" customHeight="1">
      <c r="A527" s="11" t="s">
        <v>18</v>
      </c>
      <c r="B527" s="11"/>
      <c r="C527" s="11"/>
      <c r="D527" s="11"/>
      <c r="E527" s="11"/>
      <c r="F527" s="5">
        <v>155223389</v>
      </c>
      <c r="G527" s="5">
        <v>120706455</v>
      </c>
      <c r="H527" s="5">
        <v>103140023.08</v>
      </c>
      <c r="I527" s="6">
        <f t="shared" si="8"/>
        <v>85.446982168434985</v>
      </c>
    </row>
    <row r="528" spans="1:9" ht="24.95" customHeight="1">
      <c r="A528" s="14" t="s">
        <v>19</v>
      </c>
      <c r="B528" s="14"/>
      <c r="C528" s="14"/>
      <c r="D528" s="14"/>
      <c r="E528" s="14"/>
      <c r="F528" s="5">
        <v>70502822</v>
      </c>
      <c r="G528" s="5">
        <v>51825829</v>
      </c>
      <c r="H528" s="5">
        <v>51145169.869999997</v>
      </c>
      <c r="I528" s="6">
        <f t="shared" si="8"/>
        <v>98.686641114800111</v>
      </c>
    </row>
    <row r="529" spans="1:9" ht="24.95" customHeight="1">
      <c r="A529" s="14" t="s">
        <v>20</v>
      </c>
      <c r="B529" s="14"/>
      <c r="C529" s="14"/>
      <c r="D529" s="14"/>
      <c r="E529" s="14"/>
      <c r="F529" s="5">
        <v>7020110</v>
      </c>
      <c r="G529" s="5">
        <v>5699709</v>
      </c>
      <c r="H529" s="5">
        <v>4380950.9400000004</v>
      </c>
      <c r="I529" s="6">
        <f t="shared" si="8"/>
        <v>76.862712464794257</v>
      </c>
    </row>
    <row r="530" spans="1:9" ht="24.95" customHeight="1">
      <c r="A530" s="14" t="s">
        <v>21</v>
      </c>
      <c r="B530" s="14"/>
      <c r="C530" s="14"/>
      <c r="D530" s="14"/>
      <c r="E530" s="14"/>
      <c r="F530" s="5">
        <v>56877541</v>
      </c>
      <c r="G530" s="5">
        <v>48992745</v>
      </c>
      <c r="H530" s="5">
        <v>37017507.409999996</v>
      </c>
      <c r="I530" s="6">
        <f t="shared" si="8"/>
        <v>75.557120569586374</v>
      </c>
    </row>
    <row r="531" spans="1:9" ht="24.95" customHeight="1">
      <c r="A531" s="14" t="s">
        <v>22</v>
      </c>
      <c r="B531" s="14"/>
      <c r="C531" s="14"/>
      <c r="D531" s="14"/>
      <c r="E531" s="14"/>
      <c r="F531" s="5">
        <v>10539934</v>
      </c>
      <c r="G531" s="5">
        <v>7153424</v>
      </c>
      <c r="H531" s="5">
        <v>6092946.7300000004</v>
      </c>
      <c r="I531" s="6">
        <f t="shared" si="8"/>
        <v>85.175249363102211</v>
      </c>
    </row>
    <row r="532" spans="1:9" ht="36.75" customHeight="1">
      <c r="A532" s="14" t="s">
        <v>23</v>
      </c>
      <c r="B532" s="14"/>
      <c r="C532" s="14"/>
      <c r="D532" s="14"/>
      <c r="E532" s="14"/>
      <c r="F532" s="5">
        <v>6631237</v>
      </c>
      <c r="G532" s="5">
        <v>4145057</v>
      </c>
      <c r="H532" s="5">
        <v>1928318.34</v>
      </c>
      <c r="I532" s="6">
        <f t="shared" si="8"/>
        <v>46.520912498911358</v>
      </c>
    </row>
    <row r="533" spans="1:9" ht="24.95" customHeight="1">
      <c r="A533" s="14" t="s">
        <v>42</v>
      </c>
      <c r="B533" s="14"/>
      <c r="C533" s="14"/>
      <c r="D533" s="14"/>
      <c r="E533" s="14"/>
      <c r="F533" s="5">
        <v>3651745</v>
      </c>
      <c r="G533" s="5">
        <v>2889691</v>
      </c>
      <c r="H533" s="5">
        <v>2575129.79</v>
      </c>
      <c r="I533" s="6">
        <f t="shared" si="8"/>
        <v>89.114365169147845</v>
      </c>
    </row>
    <row r="534" spans="1:9" ht="36.75" customHeight="1">
      <c r="A534" s="11" t="s">
        <v>24</v>
      </c>
      <c r="B534" s="11"/>
      <c r="C534" s="11"/>
      <c r="D534" s="11"/>
      <c r="E534" s="11"/>
      <c r="F534" s="5">
        <v>56850537</v>
      </c>
      <c r="G534" s="5">
        <v>45759730</v>
      </c>
      <c r="H534" s="5">
        <v>34876936.700000003</v>
      </c>
      <c r="I534" s="6">
        <f t="shared" si="8"/>
        <v>76.217531659386978</v>
      </c>
    </row>
    <row r="535" spans="1:9" ht="48.75" customHeight="1">
      <c r="A535" s="14" t="s">
        <v>50</v>
      </c>
      <c r="B535" s="14"/>
      <c r="C535" s="14"/>
      <c r="D535" s="14"/>
      <c r="E535" s="14"/>
      <c r="F535" s="5">
        <v>3919485</v>
      </c>
      <c r="G535" s="5">
        <v>2677560</v>
      </c>
      <c r="H535" s="5">
        <v>144998</v>
      </c>
      <c r="I535" s="6">
        <f t="shared" si="8"/>
        <v>5.4153034852627018</v>
      </c>
    </row>
    <row r="536" spans="1:9" ht="42.75" customHeight="1">
      <c r="A536" s="14" t="s">
        <v>25</v>
      </c>
      <c r="B536" s="14"/>
      <c r="C536" s="14"/>
      <c r="D536" s="14"/>
      <c r="E536" s="14"/>
      <c r="F536" s="5">
        <v>52931052</v>
      </c>
      <c r="G536" s="5">
        <v>43082170</v>
      </c>
      <c r="H536" s="5">
        <v>34731938.700000003</v>
      </c>
      <c r="I536" s="6">
        <f t="shared" si="8"/>
        <v>80.617895291718128</v>
      </c>
    </row>
    <row r="537" spans="1:9" ht="24.95" customHeight="1">
      <c r="A537" s="10" t="s">
        <v>67</v>
      </c>
      <c r="B537" s="10"/>
      <c r="C537" s="10"/>
      <c r="D537" s="10"/>
      <c r="E537" s="10"/>
      <c r="F537" s="5">
        <v>13482850</v>
      </c>
      <c r="G537" s="5">
        <v>3048660</v>
      </c>
      <c r="H537" s="5">
        <v>6020.5</v>
      </c>
      <c r="I537" s="6">
        <f t="shared" si="8"/>
        <v>0.19748020441767858</v>
      </c>
    </row>
    <row r="538" spans="1:9" ht="24.95" customHeight="1">
      <c r="A538" s="11" t="s">
        <v>68</v>
      </c>
      <c r="B538" s="11"/>
      <c r="C538" s="11"/>
      <c r="D538" s="11"/>
      <c r="E538" s="11"/>
      <c r="F538" s="5">
        <v>11928990</v>
      </c>
      <c r="G538" s="5">
        <v>2450615</v>
      </c>
      <c r="H538" s="7"/>
      <c r="I538" s="6">
        <f t="shared" si="8"/>
        <v>0</v>
      </c>
    </row>
    <row r="539" spans="1:9" ht="24.95" customHeight="1">
      <c r="A539" s="11" t="s">
        <v>69</v>
      </c>
      <c r="B539" s="11"/>
      <c r="C539" s="11"/>
      <c r="D539" s="11"/>
      <c r="E539" s="11"/>
      <c r="F539" s="5">
        <v>1553860</v>
      </c>
      <c r="G539" s="5">
        <v>598045</v>
      </c>
      <c r="H539" s="5">
        <v>6020.5</v>
      </c>
      <c r="I539" s="6">
        <f t="shared" si="8"/>
        <v>1.0066968204733757</v>
      </c>
    </row>
    <row r="540" spans="1:9" ht="24.95" customHeight="1">
      <c r="A540" s="10" t="s">
        <v>26</v>
      </c>
      <c r="B540" s="10"/>
      <c r="C540" s="10"/>
      <c r="D540" s="10"/>
      <c r="E540" s="10"/>
      <c r="F540" s="5">
        <v>341346903</v>
      </c>
      <c r="G540" s="5">
        <v>259160006</v>
      </c>
      <c r="H540" s="5">
        <v>209780780.97</v>
      </c>
      <c r="I540" s="6">
        <f t="shared" si="8"/>
        <v>80.946433135211464</v>
      </c>
    </row>
    <row r="541" spans="1:9" ht="43.5" customHeight="1">
      <c r="A541" s="11" t="s">
        <v>27</v>
      </c>
      <c r="B541" s="11"/>
      <c r="C541" s="11"/>
      <c r="D541" s="11"/>
      <c r="E541" s="11"/>
      <c r="F541" s="5">
        <v>233101803</v>
      </c>
      <c r="G541" s="5">
        <v>177976406</v>
      </c>
      <c r="H541" s="5">
        <v>134610780.97</v>
      </c>
      <c r="I541" s="6">
        <f t="shared" si="8"/>
        <v>75.634059589898669</v>
      </c>
    </row>
    <row r="542" spans="1:9" ht="38.25" customHeight="1">
      <c r="A542" s="11" t="s">
        <v>70</v>
      </c>
      <c r="B542" s="11"/>
      <c r="C542" s="11"/>
      <c r="D542" s="11"/>
      <c r="E542" s="11"/>
      <c r="F542" s="5">
        <v>108245100</v>
      </c>
      <c r="G542" s="5">
        <v>81183600</v>
      </c>
      <c r="H542" s="5">
        <v>75170000</v>
      </c>
      <c r="I542" s="6">
        <f t="shared" si="8"/>
        <v>92.592592592592595</v>
      </c>
    </row>
    <row r="543" spans="1:9" ht="24.95" customHeight="1">
      <c r="A543" s="10" t="s">
        <v>28</v>
      </c>
      <c r="B543" s="10"/>
      <c r="C543" s="10"/>
      <c r="D543" s="10"/>
      <c r="E543" s="10"/>
      <c r="F543" s="5">
        <v>111878031</v>
      </c>
      <c r="G543" s="5">
        <v>79483291</v>
      </c>
      <c r="H543" s="5">
        <v>66430498.880000003</v>
      </c>
      <c r="I543" s="6">
        <f t="shared" si="8"/>
        <v>83.577942035641186</v>
      </c>
    </row>
    <row r="544" spans="1:9" ht="24.95" customHeight="1">
      <c r="A544" s="11" t="s">
        <v>43</v>
      </c>
      <c r="B544" s="11"/>
      <c r="C544" s="11"/>
      <c r="D544" s="11"/>
      <c r="E544" s="11"/>
      <c r="F544" s="5">
        <v>25275991</v>
      </c>
      <c r="G544" s="5">
        <v>18733937</v>
      </c>
      <c r="H544" s="5">
        <v>16111421.310000001</v>
      </c>
      <c r="I544" s="6">
        <f t="shared" si="8"/>
        <v>86.001257023550366</v>
      </c>
    </row>
    <row r="545" spans="1:9" ht="24.95" customHeight="1">
      <c r="A545" s="11" t="s">
        <v>29</v>
      </c>
      <c r="B545" s="11"/>
      <c r="C545" s="11"/>
      <c r="D545" s="11"/>
      <c r="E545" s="11"/>
      <c r="F545" s="5">
        <v>86602040</v>
      </c>
      <c r="G545" s="5">
        <v>60749354</v>
      </c>
      <c r="H545" s="5">
        <v>50319077.57</v>
      </c>
      <c r="I545" s="6">
        <f t="shared" si="8"/>
        <v>82.83063811674441</v>
      </c>
    </row>
    <row r="546" spans="1:9" ht="24.95" customHeight="1">
      <c r="A546" s="10" t="s">
        <v>30</v>
      </c>
      <c r="B546" s="10"/>
      <c r="C546" s="10"/>
      <c r="D546" s="10"/>
      <c r="E546" s="10"/>
      <c r="F546" s="5">
        <v>4530014</v>
      </c>
      <c r="G546" s="5">
        <v>3509035</v>
      </c>
      <c r="H546" s="5">
        <v>2774564.8</v>
      </c>
      <c r="I546" s="6">
        <f t="shared" si="8"/>
        <v>79.069168589085024</v>
      </c>
    </row>
    <row r="547" spans="1:9" ht="24.95" customHeight="1">
      <c r="A547" s="12" t="s">
        <v>31</v>
      </c>
      <c r="B547" s="12"/>
      <c r="C547" s="12"/>
      <c r="D547" s="12"/>
      <c r="E547" s="12"/>
      <c r="F547" s="5">
        <v>934928215.55999994</v>
      </c>
      <c r="G547" s="5">
        <v>564736193.55999994</v>
      </c>
      <c r="H547" s="5">
        <v>153202880.47</v>
      </c>
      <c r="I547" s="6">
        <f t="shared" si="8"/>
        <v>27.12822061292643</v>
      </c>
    </row>
    <row r="548" spans="1:9" ht="24.95" customHeight="1">
      <c r="A548" s="10" t="s">
        <v>32</v>
      </c>
      <c r="B548" s="10"/>
      <c r="C548" s="10"/>
      <c r="D548" s="10"/>
      <c r="E548" s="10"/>
      <c r="F548" s="5">
        <v>817459835.79999995</v>
      </c>
      <c r="G548" s="5">
        <v>482122650.80000001</v>
      </c>
      <c r="H548" s="5">
        <v>90771396.829999998</v>
      </c>
      <c r="I548" s="6">
        <f t="shared" si="8"/>
        <v>18.827449131332123</v>
      </c>
    </row>
    <row r="549" spans="1:9" ht="42" customHeight="1">
      <c r="A549" s="11" t="s">
        <v>33</v>
      </c>
      <c r="B549" s="11"/>
      <c r="C549" s="11"/>
      <c r="D549" s="11"/>
      <c r="E549" s="11"/>
      <c r="F549" s="5">
        <v>179850513</v>
      </c>
      <c r="G549" s="5">
        <v>40059855</v>
      </c>
      <c r="H549" s="5">
        <v>3710519.49</v>
      </c>
      <c r="I549" s="6">
        <f t="shared" si="8"/>
        <v>9.2624386433750203</v>
      </c>
    </row>
    <row r="550" spans="1:9" ht="24.95" customHeight="1">
      <c r="A550" s="11" t="s">
        <v>34</v>
      </c>
      <c r="B550" s="11"/>
      <c r="C550" s="11"/>
      <c r="D550" s="11"/>
      <c r="E550" s="11"/>
      <c r="F550" s="5">
        <v>44231406</v>
      </c>
      <c r="G550" s="5">
        <v>30394516</v>
      </c>
      <c r="H550" s="5">
        <v>17162427.25</v>
      </c>
      <c r="I550" s="6">
        <f t="shared" si="8"/>
        <v>56.465538882079912</v>
      </c>
    </row>
    <row r="551" spans="1:9" ht="24.95" customHeight="1">
      <c r="A551" s="14" t="s">
        <v>35</v>
      </c>
      <c r="B551" s="14"/>
      <c r="C551" s="14"/>
      <c r="D551" s="14"/>
      <c r="E551" s="14"/>
      <c r="F551" s="5">
        <v>2108800</v>
      </c>
      <c r="G551" s="5">
        <v>1000000</v>
      </c>
      <c r="H551" s="7"/>
      <c r="I551" s="6">
        <f t="shared" si="8"/>
        <v>0</v>
      </c>
    </row>
    <row r="552" spans="1:9" ht="35.25" customHeight="1">
      <c r="A552" s="14" t="s">
        <v>55</v>
      </c>
      <c r="B552" s="14"/>
      <c r="C552" s="14"/>
      <c r="D552" s="14"/>
      <c r="E552" s="14"/>
      <c r="F552" s="5">
        <v>42122606</v>
      </c>
      <c r="G552" s="5">
        <v>29394516</v>
      </c>
      <c r="H552" s="5">
        <v>17162427.25</v>
      </c>
      <c r="I552" s="6">
        <f t="shared" si="8"/>
        <v>58.386493759584269</v>
      </c>
    </row>
    <row r="553" spans="1:9" ht="24.95" customHeight="1">
      <c r="A553" s="11" t="s">
        <v>44</v>
      </c>
      <c r="B553" s="11"/>
      <c r="C553" s="11"/>
      <c r="D553" s="11"/>
      <c r="E553" s="11"/>
      <c r="F553" s="5">
        <v>506107015.81999999</v>
      </c>
      <c r="G553" s="5">
        <v>349356178.81999999</v>
      </c>
      <c r="H553" s="5">
        <v>49854265.109999999</v>
      </c>
      <c r="I553" s="6">
        <f t="shared" si="8"/>
        <v>14.270325854372992</v>
      </c>
    </row>
    <row r="554" spans="1:9" ht="36.75" customHeight="1">
      <c r="A554" s="14" t="s">
        <v>56</v>
      </c>
      <c r="B554" s="14"/>
      <c r="C554" s="14"/>
      <c r="D554" s="14"/>
      <c r="E554" s="14"/>
      <c r="F554" s="5">
        <v>91975042</v>
      </c>
      <c r="G554" s="5">
        <v>46228857</v>
      </c>
      <c r="H554" s="5">
        <v>12727340.449999999</v>
      </c>
      <c r="I554" s="6">
        <f t="shared" si="8"/>
        <v>27.531159703991815</v>
      </c>
    </row>
    <row r="555" spans="1:9" ht="24.95" customHeight="1">
      <c r="A555" s="14" t="s">
        <v>45</v>
      </c>
      <c r="B555" s="14"/>
      <c r="C555" s="14"/>
      <c r="D555" s="14"/>
      <c r="E555" s="14"/>
      <c r="F555" s="5">
        <v>414131973.81999999</v>
      </c>
      <c r="G555" s="5">
        <v>303127321.81999999</v>
      </c>
      <c r="H555" s="5">
        <v>37126924.659999996</v>
      </c>
      <c r="I555" s="6">
        <f t="shared" si="8"/>
        <v>12.247963805138729</v>
      </c>
    </row>
    <row r="556" spans="1:9" ht="24.95" customHeight="1">
      <c r="A556" s="11" t="s">
        <v>52</v>
      </c>
      <c r="B556" s="11"/>
      <c r="C556" s="11"/>
      <c r="D556" s="11"/>
      <c r="E556" s="11"/>
      <c r="F556" s="5">
        <v>87270900.980000004</v>
      </c>
      <c r="G556" s="5">
        <v>62312100.979999997</v>
      </c>
      <c r="H556" s="5">
        <v>20044184.98</v>
      </c>
      <c r="I556" s="6">
        <f t="shared" si="8"/>
        <v>32.167403545634713</v>
      </c>
    </row>
    <row r="557" spans="1:9" ht="24.95" customHeight="1">
      <c r="A557" s="14" t="s">
        <v>53</v>
      </c>
      <c r="B557" s="14"/>
      <c r="C557" s="14"/>
      <c r="D557" s="14"/>
      <c r="E557" s="14"/>
      <c r="F557" s="5">
        <v>86970900.980000004</v>
      </c>
      <c r="G557" s="5">
        <v>62062100.979999997</v>
      </c>
      <c r="H557" s="5">
        <v>19889184.98</v>
      </c>
      <c r="I557" s="6">
        <f t="shared" si="8"/>
        <v>32.047231186081582</v>
      </c>
    </row>
    <row r="558" spans="1:9" ht="33.75" customHeight="1">
      <c r="A558" s="14" t="s">
        <v>59</v>
      </c>
      <c r="B558" s="14"/>
      <c r="C558" s="14"/>
      <c r="D558" s="14"/>
      <c r="E558" s="14"/>
      <c r="F558" s="5">
        <v>300000</v>
      </c>
      <c r="G558" s="5">
        <v>250000</v>
      </c>
      <c r="H558" s="5">
        <v>155000</v>
      </c>
      <c r="I558" s="6">
        <f t="shared" si="8"/>
        <v>62</v>
      </c>
    </row>
    <row r="559" spans="1:9" ht="24.95" customHeight="1">
      <c r="A559" s="10" t="s">
        <v>36</v>
      </c>
      <c r="B559" s="10"/>
      <c r="C559" s="10"/>
      <c r="D559" s="10"/>
      <c r="E559" s="10"/>
      <c r="F559" s="5">
        <v>117468379.76000001</v>
      </c>
      <c r="G559" s="5">
        <v>82613542.760000005</v>
      </c>
      <c r="H559" s="5">
        <v>62431483.640000001</v>
      </c>
      <c r="I559" s="6">
        <f t="shared" si="8"/>
        <v>75.570519740775737</v>
      </c>
    </row>
    <row r="560" spans="1:9" ht="33.75" customHeight="1">
      <c r="A560" s="11" t="s">
        <v>37</v>
      </c>
      <c r="B560" s="11"/>
      <c r="C560" s="11"/>
      <c r="D560" s="11"/>
      <c r="E560" s="11"/>
      <c r="F560" s="5">
        <v>85134629.760000005</v>
      </c>
      <c r="G560" s="5">
        <v>66465184.759999998</v>
      </c>
      <c r="H560" s="5">
        <v>51686073.630000003</v>
      </c>
      <c r="I560" s="6">
        <f t="shared" si="8"/>
        <v>77.764131427053002</v>
      </c>
    </row>
    <row r="561" spans="1:9" ht="35.25" customHeight="1">
      <c r="A561" s="11" t="s">
        <v>38</v>
      </c>
      <c r="B561" s="11"/>
      <c r="C561" s="11"/>
      <c r="D561" s="11"/>
      <c r="E561" s="11"/>
      <c r="F561" s="5">
        <v>19251788</v>
      </c>
      <c r="G561" s="5">
        <v>14551788</v>
      </c>
      <c r="H561" s="5">
        <v>10350000</v>
      </c>
      <c r="I561" s="6">
        <f t="shared" si="8"/>
        <v>71.125280274836328</v>
      </c>
    </row>
    <row r="562" spans="1:9" ht="24.95" customHeight="1">
      <c r="A562" s="11" t="s">
        <v>48</v>
      </c>
      <c r="B562" s="11"/>
      <c r="C562" s="11"/>
      <c r="D562" s="11"/>
      <c r="E562" s="11"/>
      <c r="F562" s="5">
        <v>13081962</v>
      </c>
      <c r="G562" s="5">
        <v>1596570</v>
      </c>
      <c r="H562" s="5">
        <v>395410.01</v>
      </c>
      <c r="I562" s="6">
        <f t="shared" si="8"/>
        <v>24.766218205277564</v>
      </c>
    </row>
    <row r="563" spans="1:9" ht="24.95" customHeight="1">
      <c r="A563" s="12" t="s">
        <v>71</v>
      </c>
      <c r="B563" s="12"/>
      <c r="C563" s="12"/>
      <c r="D563" s="12"/>
      <c r="E563" s="12"/>
      <c r="F563" s="5">
        <v>14500000</v>
      </c>
      <c r="G563" s="5">
        <v>12500000</v>
      </c>
      <c r="H563" s="7"/>
      <c r="I563" s="6">
        <f t="shared" si="8"/>
        <v>0</v>
      </c>
    </row>
    <row r="564" spans="1:9" ht="24.95" customHeight="1">
      <c r="A564" s="13" t="s">
        <v>77</v>
      </c>
      <c r="B564" s="13"/>
      <c r="C564" s="13"/>
      <c r="D564" s="13"/>
      <c r="E564" s="13"/>
      <c r="F564" s="9">
        <f>4829456970.32-34543961</f>
        <v>4794913009.3199997</v>
      </c>
      <c r="G564" s="9">
        <f>3393095423.92-20336226</f>
        <v>3372759197.9200001</v>
      </c>
      <c r="H564" s="9">
        <f>2402260465.27-15197527</f>
        <v>2387062938.27</v>
      </c>
      <c r="I564" s="6">
        <f>SUM(H564)/G564*100</f>
        <v>70.774781067741671</v>
      </c>
    </row>
  </sheetData>
  <mergeCells count="565">
    <mergeCell ref="A7:E7"/>
    <mergeCell ref="A8:E8"/>
    <mergeCell ref="A9:E9"/>
    <mergeCell ref="A10:E10"/>
    <mergeCell ref="A11:E11"/>
    <mergeCell ref="A12:E12"/>
    <mergeCell ref="A2:I2"/>
    <mergeCell ref="A5:E5"/>
    <mergeCell ref="F5:F6"/>
    <mergeCell ref="G5:G6"/>
    <mergeCell ref="H5:H6"/>
    <mergeCell ref="I5:I6"/>
    <mergeCell ref="A6:E6"/>
    <mergeCell ref="A19:E19"/>
    <mergeCell ref="A20:E20"/>
    <mergeCell ref="A21:E21"/>
    <mergeCell ref="A22:E22"/>
    <mergeCell ref="A23:E23"/>
    <mergeCell ref="A24:E24"/>
    <mergeCell ref="A13:E13"/>
    <mergeCell ref="A14:E14"/>
    <mergeCell ref="A15:E15"/>
    <mergeCell ref="A16:E16"/>
    <mergeCell ref="A17:E17"/>
    <mergeCell ref="A18:E18"/>
    <mergeCell ref="A31:E31"/>
    <mergeCell ref="A32:E32"/>
    <mergeCell ref="A33:E33"/>
    <mergeCell ref="A34:E34"/>
    <mergeCell ref="A35:E35"/>
    <mergeCell ref="A36:E36"/>
    <mergeCell ref="A25:E25"/>
    <mergeCell ref="A26:E26"/>
    <mergeCell ref="A27:E27"/>
    <mergeCell ref="A28:E28"/>
    <mergeCell ref="A29:E29"/>
    <mergeCell ref="A30:E30"/>
    <mergeCell ref="A43:E43"/>
    <mergeCell ref="A44:E44"/>
    <mergeCell ref="A45:E45"/>
    <mergeCell ref="A46:E46"/>
    <mergeCell ref="A47:E47"/>
    <mergeCell ref="A48:E48"/>
    <mergeCell ref="A37:E37"/>
    <mergeCell ref="A38:E38"/>
    <mergeCell ref="A39:E39"/>
    <mergeCell ref="A40:E40"/>
    <mergeCell ref="A41:E41"/>
    <mergeCell ref="A42:E42"/>
    <mergeCell ref="A55:E55"/>
    <mergeCell ref="A56:E56"/>
    <mergeCell ref="A57:E57"/>
    <mergeCell ref="A58:E58"/>
    <mergeCell ref="A59:E59"/>
    <mergeCell ref="A60:E60"/>
    <mergeCell ref="A49:E49"/>
    <mergeCell ref="A50:E50"/>
    <mergeCell ref="A51:E51"/>
    <mergeCell ref="A52:E52"/>
    <mergeCell ref="A53:E53"/>
    <mergeCell ref="A54:E54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115:E115"/>
    <mergeCell ref="A116:E116"/>
    <mergeCell ref="A117:E117"/>
    <mergeCell ref="A118:E118"/>
    <mergeCell ref="A119:E119"/>
    <mergeCell ref="A120:E120"/>
    <mergeCell ref="A109:E109"/>
    <mergeCell ref="A110:E110"/>
    <mergeCell ref="A111:E111"/>
    <mergeCell ref="A112:E112"/>
    <mergeCell ref="A113:E113"/>
    <mergeCell ref="A114:E114"/>
    <mergeCell ref="A127:E127"/>
    <mergeCell ref="A128:E128"/>
    <mergeCell ref="A129:E129"/>
    <mergeCell ref="A130:E130"/>
    <mergeCell ref="A131:E131"/>
    <mergeCell ref="A132:E132"/>
    <mergeCell ref="A121:E121"/>
    <mergeCell ref="A122:E122"/>
    <mergeCell ref="A123:E123"/>
    <mergeCell ref="A124:E124"/>
    <mergeCell ref="A125:E125"/>
    <mergeCell ref="A126:E126"/>
    <mergeCell ref="A139:E139"/>
    <mergeCell ref="A140:E140"/>
    <mergeCell ref="A141:E141"/>
    <mergeCell ref="A142:E142"/>
    <mergeCell ref="A143:E143"/>
    <mergeCell ref="A144:E144"/>
    <mergeCell ref="A133:E133"/>
    <mergeCell ref="A134:E134"/>
    <mergeCell ref="A135:E135"/>
    <mergeCell ref="A136:E136"/>
    <mergeCell ref="A137:E137"/>
    <mergeCell ref="A138:E138"/>
    <mergeCell ref="A151:E151"/>
    <mergeCell ref="A152:E152"/>
    <mergeCell ref="A153:E153"/>
    <mergeCell ref="A154:E154"/>
    <mergeCell ref="A155:E155"/>
    <mergeCell ref="A156:E156"/>
    <mergeCell ref="A145:E145"/>
    <mergeCell ref="A146:E146"/>
    <mergeCell ref="A147:E147"/>
    <mergeCell ref="A148:E148"/>
    <mergeCell ref="A149:E149"/>
    <mergeCell ref="A150:E150"/>
    <mergeCell ref="A163:E163"/>
    <mergeCell ref="A164:E164"/>
    <mergeCell ref="A165:E165"/>
    <mergeCell ref="A166:E166"/>
    <mergeCell ref="A167:E167"/>
    <mergeCell ref="A168:E168"/>
    <mergeCell ref="A157:E157"/>
    <mergeCell ref="A158:E158"/>
    <mergeCell ref="A159:E159"/>
    <mergeCell ref="A160:E160"/>
    <mergeCell ref="A161:E161"/>
    <mergeCell ref="A162:E162"/>
    <mergeCell ref="A175:E175"/>
    <mergeCell ref="A176:E176"/>
    <mergeCell ref="A177:E177"/>
    <mergeCell ref="A178:E178"/>
    <mergeCell ref="A179:E179"/>
    <mergeCell ref="A180:E180"/>
    <mergeCell ref="A169:E169"/>
    <mergeCell ref="A170:E170"/>
    <mergeCell ref="A171:E171"/>
    <mergeCell ref="A172:E172"/>
    <mergeCell ref="A173:E173"/>
    <mergeCell ref="A174:E174"/>
    <mergeCell ref="A187:E187"/>
    <mergeCell ref="A188:E188"/>
    <mergeCell ref="A189:E189"/>
    <mergeCell ref="A190:E190"/>
    <mergeCell ref="A191:E191"/>
    <mergeCell ref="A192:E192"/>
    <mergeCell ref="A181:E181"/>
    <mergeCell ref="A182:E182"/>
    <mergeCell ref="A183:E183"/>
    <mergeCell ref="A184:E184"/>
    <mergeCell ref="A185:E185"/>
    <mergeCell ref="A186:E186"/>
    <mergeCell ref="A199:E199"/>
    <mergeCell ref="A200:E200"/>
    <mergeCell ref="A201:E201"/>
    <mergeCell ref="A202:E202"/>
    <mergeCell ref="A203:E203"/>
    <mergeCell ref="A204:E204"/>
    <mergeCell ref="A193:E193"/>
    <mergeCell ref="A194:E194"/>
    <mergeCell ref="A195:E195"/>
    <mergeCell ref="A196:E196"/>
    <mergeCell ref="A197:E197"/>
    <mergeCell ref="A198:E198"/>
    <mergeCell ref="A211:E211"/>
    <mergeCell ref="A212:E212"/>
    <mergeCell ref="A213:E213"/>
    <mergeCell ref="A214:E214"/>
    <mergeCell ref="A215:E215"/>
    <mergeCell ref="A216:E216"/>
    <mergeCell ref="A205:E205"/>
    <mergeCell ref="A206:E206"/>
    <mergeCell ref="A207:E207"/>
    <mergeCell ref="A208:E208"/>
    <mergeCell ref="A209:E209"/>
    <mergeCell ref="A210:E210"/>
    <mergeCell ref="A223:E223"/>
    <mergeCell ref="A224:E224"/>
    <mergeCell ref="A225:E225"/>
    <mergeCell ref="A226:E226"/>
    <mergeCell ref="A227:E227"/>
    <mergeCell ref="A228:E228"/>
    <mergeCell ref="A217:E217"/>
    <mergeCell ref="A218:E218"/>
    <mergeCell ref="A219:E219"/>
    <mergeCell ref="A220:E220"/>
    <mergeCell ref="A221:E221"/>
    <mergeCell ref="A222:E222"/>
    <mergeCell ref="A235:E235"/>
    <mergeCell ref="A236:E236"/>
    <mergeCell ref="A237:E237"/>
    <mergeCell ref="A238:E238"/>
    <mergeCell ref="A239:E239"/>
    <mergeCell ref="A240:E240"/>
    <mergeCell ref="A229:E229"/>
    <mergeCell ref="A230:E230"/>
    <mergeCell ref="A231:E231"/>
    <mergeCell ref="A232:E232"/>
    <mergeCell ref="A233:E233"/>
    <mergeCell ref="A234:E234"/>
    <mergeCell ref="A247:E247"/>
    <mergeCell ref="A248:E248"/>
    <mergeCell ref="A249:E249"/>
    <mergeCell ref="A250:E250"/>
    <mergeCell ref="A251:E251"/>
    <mergeCell ref="A252:E252"/>
    <mergeCell ref="A241:E241"/>
    <mergeCell ref="A242:E242"/>
    <mergeCell ref="A243:E243"/>
    <mergeCell ref="A244:E244"/>
    <mergeCell ref="A245:E245"/>
    <mergeCell ref="A246:E246"/>
    <mergeCell ref="A259:E259"/>
    <mergeCell ref="A260:E260"/>
    <mergeCell ref="A261:E261"/>
    <mergeCell ref="A262:E262"/>
    <mergeCell ref="A263:E263"/>
    <mergeCell ref="A264:E264"/>
    <mergeCell ref="A253:E253"/>
    <mergeCell ref="A254:E254"/>
    <mergeCell ref="A255:E255"/>
    <mergeCell ref="A256:E256"/>
    <mergeCell ref="A257:E257"/>
    <mergeCell ref="A258:E258"/>
    <mergeCell ref="A271:E271"/>
    <mergeCell ref="A272:E272"/>
    <mergeCell ref="A273:E273"/>
    <mergeCell ref="A274:E274"/>
    <mergeCell ref="A275:E275"/>
    <mergeCell ref="A276:E276"/>
    <mergeCell ref="A265:E265"/>
    <mergeCell ref="A266:E266"/>
    <mergeCell ref="A267:E267"/>
    <mergeCell ref="A268:E268"/>
    <mergeCell ref="A269:E269"/>
    <mergeCell ref="A270:E270"/>
    <mergeCell ref="A283:E283"/>
    <mergeCell ref="A284:E284"/>
    <mergeCell ref="A285:E285"/>
    <mergeCell ref="A286:E286"/>
    <mergeCell ref="A287:E287"/>
    <mergeCell ref="A288:E288"/>
    <mergeCell ref="A277:E277"/>
    <mergeCell ref="A278:E278"/>
    <mergeCell ref="A279:E279"/>
    <mergeCell ref="A280:E280"/>
    <mergeCell ref="A281:E281"/>
    <mergeCell ref="A282:E282"/>
    <mergeCell ref="A295:E295"/>
    <mergeCell ref="A296:E296"/>
    <mergeCell ref="A297:E297"/>
    <mergeCell ref="A298:E298"/>
    <mergeCell ref="A299:E299"/>
    <mergeCell ref="A300:E300"/>
    <mergeCell ref="A289:E289"/>
    <mergeCell ref="A290:E290"/>
    <mergeCell ref="A291:E291"/>
    <mergeCell ref="A292:E292"/>
    <mergeCell ref="A293:E293"/>
    <mergeCell ref="A294:E294"/>
    <mergeCell ref="A307:E307"/>
    <mergeCell ref="A308:E308"/>
    <mergeCell ref="A309:E309"/>
    <mergeCell ref="A310:E310"/>
    <mergeCell ref="A311:E311"/>
    <mergeCell ref="A312:E312"/>
    <mergeCell ref="A301:E301"/>
    <mergeCell ref="A302:E302"/>
    <mergeCell ref="A303:E303"/>
    <mergeCell ref="A304:E304"/>
    <mergeCell ref="A305:E305"/>
    <mergeCell ref="A306:E306"/>
    <mergeCell ref="A319:E319"/>
    <mergeCell ref="A320:E320"/>
    <mergeCell ref="A321:E321"/>
    <mergeCell ref="A322:E322"/>
    <mergeCell ref="A323:E323"/>
    <mergeCell ref="A324:E324"/>
    <mergeCell ref="A313:E313"/>
    <mergeCell ref="A314:E314"/>
    <mergeCell ref="A315:E315"/>
    <mergeCell ref="A316:E316"/>
    <mergeCell ref="A317:E317"/>
    <mergeCell ref="A318:E318"/>
    <mergeCell ref="A331:E331"/>
    <mergeCell ref="A332:E332"/>
    <mergeCell ref="A333:E333"/>
    <mergeCell ref="A334:E334"/>
    <mergeCell ref="A335:E335"/>
    <mergeCell ref="A336:E336"/>
    <mergeCell ref="A325:E325"/>
    <mergeCell ref="A326:E326"/>
    <mergeCell ref="A327:E327"/>
    <mergeCell ref="A328:E328"/>
    <mergeCell ref="A329:E329"/>
    <mergeCell ref="A330:E330"/>
    <mergeCell ref="A343:E343"/>
    <mergeCell ref="A344:E344"/>
    <mergeCell ref="A345:E345"/>
    <mergeCell ref="A346:E346"/>
    <mergeCell ref="A347:E347"/>
    <mergeCell ref="A348:E348"/>
    <mergeCell ref="A337:E337"/>
    <mergeCell ref="A338:E338"/>
    <mergeCell ref="A339:E339"/>
    <mergeCell ref="A340:E340"/>
    <mergeCell ref="A341:E341"/>
    <mergeCell ref="A342:E342"/>
    <mergeCell ref="A355:E355"/>
    <mergeCell ref="A356:E356"/>
    <mergeCell ref="A357:E357"/>
    <mergeCell ref="A358:E358"/>
    <mergeCell ref="A359:E359"/>
    <mergeCell ref="A360:E360"/>
    <mergeCell ref="A349:E349"/>
    <mergeCell ref="A350:E350"/>
    <mergeCell ref="A351:E351"/>
    <mergeCell ref="A352:E352"/>
    <mergeCell ref="A353:E353"/>
    <mergeCell ref="A354:E354"/>
    <mergeCell ref="A367:E367"/>
    <mergeCell ref="A368:E368"/>
    <mergeCell ref="A369:E369"/>
    <mergeCell ref="A370:E370"/>
    <mergeCell ref="A371:E371"/>
    <mergeCell ref="A372:E372"/>
    <mergeCell ref="A361:E361"/>
    <mergeCell ref="A362:E362"/>
    <mergeCell ref="A363:E363"/>
    <mergeCell ref="A364:E364"/>
    <mergeCell ref="A365:E365"/>
    <mergeCell ref="A366:E366"/>
    <mergeCell ref="A379:E379"/>
    <mergeCell ref="A380:E380"/>
    <mergeCell ref="A381:E381"/>
    <mergeCell ref="A382:E382"/>
    <mergeCell ref="A383:E383"/>
    <mergeCell ref="A384:E384"/>
    <mergeCell ref="A373:E373"/>
    <mergeCell ref="A374:E374"/>
    <mergeCell ref="A375:E375"/>
    <mergeCell ref="A376:E376"/>
    <mergeCell ref="A377:E377"/>
    <mergeCell ref="A378:E378"/>
    <mergeCell ref="A391:E391"/>
    <mergeCell ref="A392:E392"/>
    <mergeCell ref="A393:E393"/>
    <mergeCell ref="A394:E394"/>
    <mergeCell ref="A395:E395"/>
    <mergeCell ref="A396:E396"/>
    <mergeCell ref="A385:E385"/>
    <mergeCell ref="A386:E386"/>
    <mergeCell ref="A387:E387"/>
    <mergeCell ref="A388:E388"/>
    <mergeCell ref="A389:E389"/>
    <mergeCell ref="A390:E390"/>
    <mergeCell ref="A403:E403"/>
    <mergeCell ref="A404:E404"/>
    <mergeCell ref="A405:E405"/>
    <mergeCell ref="A406:E406"/>
    <mergeCell ref="A407:E407"/>
    <mergeCell ref="A408:E408"/>
    <mergeCell ref="A397:E397"/>
    <mergeCell ref="A398:E398"/>
    <mergeCell ref="A399:E399"/>
    <mergeCell ref="A400:E400"/>
    <mergeCell ref="A401:E401"/>
    <mergeCell ref="A402:E402"/>
    <mergeCell ref="A415:E415"/>
    <mergeCell ref="A416:E416"/>
    <mergeCell ref="A417:E417"/>
    <mergeCell ref="A418:E418"/>
    <mergeCell ref="A419:E419"/>
    <mergeCell ref="A420:E420"/>
    <mergeCell ref="A409:E409"/>
    <mergeCell ref="A410:E410"/>
    <mergeCell ref="A411:E411"/>
    <mergeCell ref="A412:E412"/>
    <mergeCell ref="A413:E413"/>
    <mergeCell ref="A414:E414"/>
    <mergeCell ref="A427:E427"/>
    <mergeCell ref="A428:E428"/>
    <mergeCell ref="A429:E429"/>
    <mergeCell ref="A430:E430"/>
    <mergeCell ref="A431:E431"/>
    <mergeCell ref="A432:E432"/>
    <mergeCell ref="A421:E421"/>
    <mergeCell ref="A422:E422"/>
    <mergeCell ref="A423:E423"/>
    <mergeCell ref="A424:E424"/>
    <mergeCell ref="A425:E425"/>
    <mergeCell ref="A426:E426"/>
    <mergeCell ref="A439:E439"/>
    <mergeCell ref="A440:E440"/>
    <mergeCell ref="A441:E441"/>
    <mergeCell ref="A442:E442"/>
    <mergeCell ref="A443:E443"/>
    <mergeCell ref="A444:E444"/>
    <mergeCell ref="A433:E433"/>
    <mergeCell ref="A434:E434"/>
    <mergeCell ref="A435:E435"/>
    <mergeCell ref="A436:E436"/>
    <mergeCell ref="A437:E437"/>
    <mergeCell ref="A438:E438"/>
    <mergeCell ref="A451:E451"/>
    <mergeCell ref="A452:E452"/>
    <mergeCell ref="A453:E453"/>
    <mergeCell ref="A454:E454"/>
    <mergeCell ref="A455:E455"/>
    <mergeCell ref="A456:E456"/>
    <mergeCell ref="A445:E445"/>
    <mergeCell ref="A446:E446"/>
    <mergeCell ref="A447:E447"/>
    <mergeCell ref="A448:E448"/>
    <mergeCell ref="A449:E449"/>
    <mergeCell ref="A450:E450"/>
    <mergeCell ref="A463:E463"/>
    <mergeCell ref="A464:E464"/>
    <mergeCell ref="A465:E465"/>
    <mergeCell ref="A466:E466"/>
    <mergeCell ref="A467:E467"/>
    <mergeCell ref="A468:E468"/>
    <mergeCell ref="A457:E457"/>
    <mergeCell ref="A458:E458"/>
    <mergeCell ref="A459:E459"/>
    <mergeCell ref="A460:E460"/>
    <mergeCell ref="A461:E461"/>
    <mergeCell ref="A462:E462"/>
    <mergeCell ref="A475:E475"/>
    <mergeCell ref="A476:E476"/>
    <mergeCell ref="A477:E477"/>
    <mergeCell ref="A478:E478"/>
    <mergeCell ref="A479:E479"/>
    <mergeCell ref="A480:E480"/>
    <mergeCell ref="A469:E469"/>
    <mergeCell ref="A470:E470"/>
    <mergeCell ref="A471:E471"/>
    <mergeCell ref="A472:E472"/>
    <mergeCell ref="A473:E473"/>
    <mergeCell ref="A474:E474"/>
    <mergeCell ref="A487:E487"/>
    <mergeCell ref="A488:E488"/>
    <mergeCell ref="A489:E489"/>
    <mergeCell ref="A490:E490"/>
    <mergeCell ref="A491:E491"/>
    <mergeCell ref="A492:E492"/>
    <mergeCell ref="A481:E481"/>
    <mergeCell ref="A482:E482"/>
    <mergeCell ref="A483:E483"/>
    <mergeCell ref="A484:E484"/>
    <mergeCell ref="A485:E485"/>
    <mergeCell ref="A486:E486"/>
    <mergeCell ref="A499:E499"/>
    <mergeCell ref="A500:E500"/>
    <mergeCell ref="A501:E501"/>
    <mergeCell ref="A502:E502"/>
    <mergeCell ref="A503:E503"/>
    <mergeCell ref="A504:E504"/>
    <mergeCell ref="A493:E493"/>
    <mergeCell ref="A494:E494"/>
    <mergeCell ref="A495:E495"/>
    <mergeCell ref="A496:E496"/>
    <mergeCell ref="A497:E497"/>
    <mergeCell ref="A498:E498"/>
    <mergeCell ref="A511:E511"/>
    <mergeCell ref="A512:E512"/>
    <mergeCell ref="A513:E513"/>
    <mergeCell ref="A514:E514"/>
    <mergeCell ref="A515:E515"/>
    <mergeCell ref="A516:E516"/>
    <mergeCell ref="A505:E505"/>
    <mergeCell ref="A506:E506"/>
    <mergeCell ref="A507:E507"/>
    <mergeCell ref="A508:E508"/>
    <mergeCell ref="A509:E509"/>
    <mergeCell ref="A510:E510"/>
    <mergeCell ref="A523:E523"/>
    <mergeCell ref="A524:E524"/>
    <mergeCell ref="A525:E525"/>
    <mergeCell ref="A526:E526"/>
    <mergeCell ref="A527:E527"/>
    <mergeCell ref="A528:E528"/>
    <mergeCell ref="A517:E517"/>
    <mergeCell ref="A518:E518"/>
    <mergeCell ref="A519:E519"/>
    <mergeCell ref="A520:E520"/>
    <mergeCell ref="A521:E521"/>
    <mergeCell ref="A522:E522"/>
    <mergeCell ref="A535:E535"/>
    <mergeCell ref="A536:E536"/>
    <mergeCell ref="A537:E537"/>
    <mergeCell ref="A538:E538"/>
    <mergeCell ref="A539:E539"/>
    <mergeCell ref="A540:E540"/>
    <mergeCell ref="A529:E529"/>
    <mergeCell ref="A530:E530"/>
    <mergeCell ref="A531:E531"/>
    <mergeCell ref="A532:E532"/>
    <mergeCell ref="A533:E533"/>
    <mergeCell ref="A534:E534"/>
    <mergeCell ref="A547:E547"/>
    <mergeCell ref="A548:E548"/>
    <mergeCell ref="A549:E549"/>
    <mergeCell ref="A550:E550"/>
    <mergeCell ref="A551:E551"/>
    <mergeCell ref="A552:E552"/>
    <mergeCell ref="A541:E541"/>
    <mergeCell ref="A542:E542"/>
    <mergeCell ref="A543:E543"/>
    <mergeCell ref="A544:E544"/>
    <mergeCell ref="A545:E545"/>
    <mergeCell ref="A546:E546"/>
    <mergeCell ref="A559:E559"/>
    <mergeCell ref="A560:E560"/>
    <mergeCell ref="A561:E561"/>
    <mergeCell ref="A562:E562"/>
    <mergeCell ref="A563:E563"/>
    <mergeCell ref="A564:E564"/>
    <mergeCell ref="A553:E553"/>
    <mergeCell ref="A554:E554"/>
    <mergeCell ref="A555:E555"/>
    <mergeCell ref="A556:E556"/>
    <mergeCell ref="A557:E557"/>
    <mergeCell ref="A558:E55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3"/>
  <sheetViews>
    <sheetView workbookViewId="0">
      <selection sqref="A1:I1"/>
    </sheetView>
  </sheetViews>
  <sheetFormatPr defaultRowHeight="15"/>
  <cols>
    <col min="6" max="6" width="17.140625" customWidth="1"/>
    <col min="7" max="7" width="16" customWidth="1"/>
    <col min="8" max="8" width="15.7109375" customWidth="1"/>
    <col min="9" max="9" width="12.140625" customWidth="1"/>
  </cols>
  <sheetData>
    <row r="1" spans="1:9" ht="81.7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>
      <c r="A2" s="1"/>
      <c r="B2" s="1"/>
      <c r="C2" s="1"/>
      <c r="D2" s="1"/>
      <c r="E2" s="1"/>
      <c r="F2" s="1"/>
      <c r="G2" s="1"/>
      <c r="H2" s="1"/>
      <c r="I2" s="4" t="s">
        <v>1</v>
      </c>
    </row>
    <row r="3" spans="1:9">
      <c r="A3" s="17" t="s">
        <v>2</v>
      </c>
      <c r="B3" s="17"/>
      <c r="C3" s="17"/>
      <c r="D3" s="17"/>
      <c r="E3" s="17"/>
      <c r="F3" s="18" t="s">
        <v>3</v>
      </c>
      <c r="G3" s="18" t="s">
        <v>4</v>
      </c>
      <c r="H3" s="18" t="s">
        <v>5</v>
      </c>
      <c r="I3" s="18" t="s">
        <v>6</v>
      </c>
    </row>
    <row r="4" spans="1:9" ht="54" customHeight="1">
      <c r="A4" s="17" t="s">
        <v>78</v>
      </c>
      <c r="B4" s="17"/>
      <c r="C4" s="17"/>
      <c r="D4" s="17"/>
      <c r="E4" s="17"/>
      <c r="F4" s="19"/>
      <c r="G4" s="19"/>
      <c r="H4" s="19"/>
      <c r="I4" s="19"/>
    </row>
    <row r="5" spans="1:9" ht="33" customHeight="1">
      <c r="A5" s="12" t="s">
        <v>8</v>
      </c>
      <c r="B5" s="12"/>
      <c r="C5" s="12"/>
      <c r="D5" s="12"/>
      <c r="E5" s="12"/>
      <c r="F5" s="5">
        <f>533231562-20872436</f>
        <v>512359126</v>
      </c>
      <c r="G5" s="5">
        <f>305097889-17872436</f>
        <v>287225453</v>
      </c>
      <c r="H5" s="5">
        <f>239940395.81-15197527</f>
        <v>224742868.81</v>
      </c>
      <c r="I5" s="6">
        <f>SUM(H5)/G5*100</f>
        <v>78.246153487657651</v>
      </c>
    </row>
    <row r="6" spans="1:9">
      <c r="A6" s="10" t="s">
        <v>79</v>
      </c>
      <c r="B6" s="10"/>
      <c r="C6" s="10"/>
      <c r="D6" s="10"/>
      <c r="E6" s="10"/>
      <c r="F6" s="5">
        <v>87193094</v>
      </c>
      <c r="G6" s="5">
        <v>65652066</v>
      </c>
      <c r="H6" s="5">
        <v>52842135.079999998</v>
      </c>
      <c r="I6" s="6">
        <f t="shared" ref="I6:I69" si="0">SUM(H6)/G6*100</f>
        <v>80.488152619599205</v>
      </c>
    </row>
    <row r="7" spans="1:9" ht="29.25" customHeight="1">
      <c r="A7" s="10" t="s">
        <v>80</v>
      </c>
      <c r="B7" s="10"/>
      <c r="C7" s="10"/>
      <c r="D7" s="10"/>
      <c r="E7" s="10"/>
      <c r="F7" s="5">
        <v>24006762</v>
      </c>
      <c r="G7" s="5">
        <v>19703322</v>
      </c>
      <c r="H7" s="5">
        <v>15704063.57</v>
      </c>
      <c r="I7" s="6">
        <f t="shared" si="0"/>
        <v>79.70261852290696</v>
      </c>
    </row>
    <row r="8" spans="1:9">
      <c r="A8" s="10" t="s">
        <v>81</v>
      </c>
      <c r="B8" s="10"/>
      <c r="C8" s="10"/>
      <c r="D8" s="10"/>
      <c r="E8" s="10"/>
      <c r="F8" s="5">
        <v>461390</v>
      </c>
      <c r="G8" s="5">
        <v>352390</v>
      </c>
      <c r="H8" s="5">
        <v>128355.91</v>
      </c>
      <c r="I8" s="6">
        <f t="shared" si="0"/>
        <v>36.424390589971338</v>
      </c>
    </row>
    <row r="9" spans="1:9">
      <c r="A9" s="10" t="s">
        <v>82</v>
      </c>
      <c r="B9" s="10"/>
      <c r="C9" s="10"/>
      <c r="D9" s="10"/>
      <c r="E9" s="10"/>
      <c r="F9" s="5">
        <v>3108800</v>
      </c>
      <c r="G9" s="5">
        <v>1903192</v>
      </c>
      <c r="H9" s="5">
        <v>626386.97</v>
      </c>
      <c r="I9" s="6">
        <f t="shared" si="0"/>
        <v>32.912442359993108</v>
      </c>
    </row>
    <row r="10" spans="1:9">
      <c r="A10" s="10" t="s">
        <v>83</v>
      </c>
      <c r="B10" s="10"/>
      <c r="C10" s="10"/>
      <c r="D10" s="10"/>
      <c r="E10" s="10"/>
      <c r="F10" s="5">
        <v>387116080</v>
      </c>
      <c r="G10" s="5">
        <v>193898083</v>
      </c>
      <c r="H10" s="5">
        <v>150065527.28</v>
      </c>
      <c r="I10" s="6">
        <f t="shared" si="0"/>
        <v>77.394023168346635</v>
      </c>
    </row>
    <row r="11" spans="1:9">
      <c r="A11" s="10" t="s">
        <v>84</v>
      </c>
      <c r="B11" s="10"/>
      <c r="C11" s="10"/>
      <c r="D11" s="10"/>
      <c r="E11" s="10"/>
      <c r="F11" s="5">
        <f>20995436-20872436</f>
        <v>123000</v>
      </c>
      <c r="G11" s="5">
        <f>17938836-17872436</f>
        <v>66400</v>
      </c>
      <c r="H11" s="5">
        <f>15223927-15197527</f>
        <v>26400</v>
      </c>
      <c r="I11" s="6">
        <f t="shared" si="0"/>
        <v>39.75903614457831</v>
      </c>
    </row>
    <row r="12" spans="1:9">
      <c r="A12" s="10" t="s">
        <v>85</v>
      </c>
      <c r="B12" s="10"/>
      <c r="C12" s="10"/>
      <c r="D12" s="10"/>
      <c r="E12" s="10"/>
      <c r="F12" s="5">
        <v>10350000</v>
      </c>
      <c r="G12" s="5">
        <v>5650000</v>
      </c>
      <c r="H12" s="5">
        <v>5350000</v>
      </c>
      <c r="I12" s="6">
        <f t="shared" si="0"/>
        <v>94.690265486725664</v>
      </c>
    </row>
    <row r="13" spans="1:9" ht="28.5" customHeight="1">
      <c r="A13" s="12" t="s">
        <v>39</v>
      </c>
      <c r="B13" s="12"/>
      <c r="C13" s="12"/>
      <c r="D13" s="12"/>
      <c r="E13" s="12"/>
      <c r="F13" s="5">
        <v>1976531360.3599999</v>
      </c>
      <c r="G13" s="5">
        <v>1445003361.96</v>
      </c>
      <c r="H13" s="5">
        <v>1192955932.5900002</v>
      </c>
      <c r="I13" s="6">
        <f t="shared" si="0"/>
        <v>82.557311906311199</v>
      </c>
    </row>
    <row r="14" spans="1:9">
      <c r="A14" s="10" t="s">
        <v>79</v>
      </c>
      <c r="B14" s="10"/>
      <c r="C14" s="10"/>
      <c r="D14" s="10"/>
      <c r="E14" s="10"/>
      <c r="F14" s="5">
        <v>6692400</v>
      </c>
      <c r="G14" s="5">
        <v>5169786</v>
      </c>
      <c r="H14" s="5">
        <v>4053616.22</v>
      </c>
      <c r="I14" s="6">
        <f t="shared" si="0"/>
        <v>78.409748875485377</v>
      </c>
    </row>
    <row r="15" spans="1:9">
      <c r="A15" s="10" t="s">
        <v>86</v>
      </c>
      <c r="B15" s="10"/>
      <c r="C15" s="10"/>
      <c r="D15" s="10"/>
      <c r="E15" s="10"/>
      <c r="F15" s="5">
        <v>1939526686.3599999</v>
      </c>
      <c r="G15" s="5">
        <v>1417020744.96</v>
      </c>
      <c r="H15" s="5">
        <v>1178865706.98</v>
      </c>
      <c r="I15" s="6">
        <f t="shared" si="0"/>
        <v>83.193256779968834</v>
      </c>
    </row>
    <row r="16" spans="1:9" ht="31.5" customHeight="1">
      <c r="A16" s="10" t="s">
        <v>80</v>
      </c>
      <c r="B16" s="10"/>
      <c r="C16" s="10"/>
      <c r="D16" s="10"/>
      <c r="E16" s="10"/>
      <c r="F16" s="5">
        <v>6575400</v>
      </c>
      <c r="G16" s="5">
        <v>3981770</v>
      </c>
      <c r="H16" s="5">
        <v>2081990</v>
      </c>
      <c r="I16" s="6">
        <f t="shared" si="0"/>
        <v>52.288052800638908</v>
      </c>
    </row>
    <row r="17" spans="1:9">
      <c r="A17" s="10" t="s">
        <v>81</v>
      </c>
      <c r="B17" s="10"/>
      <c r="C17" s="10"/>
      <c r="D17" s="10"/>
      <c r="E17" s="10"/>
      <c r="F17" s="5">
        <v>3825668</v>
      </c>
      <c r="G17" s="5">
        <v>2559132</v>
      </c>
      <c r="H17" s="5">
        <v>2030371.31</v>
      </c>
      <c r="I17" s="6">
        <f t="shared" si="0"/>
        <v>79.338279932414594</v>
      </c>
    </row>
    <row r="18" spans="1:9">
      <c r="A18" s="10" t="s">
        <v>83</v>
      </c>
      <c r="B18" s="10"/>
      <c r="C18" s="10"/>
      <c r="D18" s="10"/>
      <c r="E18" s="10"/>
      <c r="F18" s="5">
        <v>16009418</v>
      </c>
      <c r="G18" s="5">
        <v>12370141</v>
      </c>
      <c r="H18" s="5">
        <v>5924248.0800000001</v>
      </c>
      <c r="I18" s="6">
        <f t="shared" si="0"/>
        <v>47.891516192095146</v>
      </c>
    </row>
    <row r="19" spans="1:9">
      <c r="A19" s="10" t="s">
        <v>85</v>
      </c>
      <c r="B19" s="10"/>
      <c r="C19" s="10"/>
      <c r="D19" s="10"/>
      <c r="E19" s="10"/>
      <c r="F19" s="5">
        <v>3901788</v>
      </c>
      <c r="G19" s="5">
        <v>3901788</v>
      </c>
      <c r="H19" s="7"/>
      <c r="I19" s="6">
        <f t="shared" si="0"/>
        <v>0</v>
      </c>
    </row>
    <row r="20" spans="1:9" ht="33.75" customHeight="1">
      <c r="A20" s="12" t="s">
        <v>46</v>
      </c>
      <c r="B20" s="12"/>
      <c r="C20" s="12"/>
      <c r="D20" s="12"/>
      <c r="E20" s="12"/>
      <c r="F20" s="5">
        <v>147929080.75999999</v>
      </c>
      <c r="G20" s="5">
        <v>103276030.76000001</v>
      </c>
      <c r="H20" s="5">
        <v>85541112.489999995</v>
      </c>
      <c r="I20" s="6">
        <f t="shared" si="0"/>
        <v>82.82765309676391</v>
      </c>
    </row>
    <row r="21" spans="1:9">
      <c r="A21" s="10" t="s">
        <v>79</v>
      </c>
      <c r="B21" s="10"/>
      <c r="C21" s="10"/>
      <c r="D21" s="10"/>
      <c r="E21" s="10"/>
      <c r="F21" s="5">
        <v>4943600</v>
      </c>
      <c r="G21" s="5">
        <v>3769140</v>
      </c>
      <c r="H21" s="5">
        <v>3179669.73</v>
      </c>
      <c r="I21" s="6">
        <f t="shared" si="0"/>
        <v>84.360616214839453</v>
      </c>
    </row>
    <row r="22" spans="1:9">
      <c r="A22" s="10" t="s">
        <v>87</v>
      </c>
      <c r="B22" s="10"/>
      <c r="C22" s="10"/>
      <c r="D22" s="10"/>
      <c r="E22" s="10"/>
      <c r="F22" s="5">
        <v>121643400</v>
      </c>
      <c r="G22" s="5">
        <v>90203950</v>
      </c>
      <c r="H22" s="5">
        <v>76157890.760000005</v>
      </c>
      <c r="I22" s="6">
        <f t="shared" si="0"/>
        <v>84.428554137595981</v>
      </c>
    </row>
    <row r="23" spans="1:9">
      <c r="A23" s="10" t="s">
        <v>83</v>
      </c>
      <c r="B23" s="10"/>
      <c r="C23" s="10"/>
      <c r="D23" s="10"/>
      <c r="E23" s="10"/>
      <c r="F23" s="5">
        <v>15842080.76</v>
      </c>
      <c r="G23" s="5">
        <v>3802940.76</v>
      </c>
      <c r="H23" s="5">
        <v>749752</v>
      </c>
      <c r="I23" s="6">
        <f t="shared" si="0"/>
        <v>19.715058616900468</v>
      </c>
    </row>
    <row r="24" spans="1:9">
      <c r="A24" s="10" t="s">
        <v>84</v>
      </c>
      <c r="B24" s="10"/>
      <c r="C24" s="10"/>
      <c r="D24" s="10"/>
      <c r="E24" s="10"/>
      <c r="F24" s="5">
        <v>5500000</v>
      </c>
      <c r="G24" s="5">
        <v>5500000</v>
      </c>
      <c r="H24" s="5">
        <v>5453800</v>
      </c>
      <c r="I24" s="6">
        <f t="shared" si="0"/>
        <v>99.16</v>
      </c>
    </row>
    <row r="25" spans="1:9" ht="33" customHeight="1">
      <c r="A25" s="12" t="s">
        <v>47</v>
      </c>
      <c r="B25" s="12"/>
      <c r="C25" s="12"/>
      <c r="D25" s="12"/>
      <c r="E25" s="12"/>
      <c r="F25" s="5">
        <v>226085791</v>
      </c>
      <c r="G25" s="5">
        <v>160741448</v>
      </c>
      <c r="H25" s="5">
        <v>137690625.13</v>
      </c>
      <c r="I25" s="6">
        <f t="shared" si="0"/>
        <v>85.659689422481748</v>
      </c>
    </row>
    <row r="26" spans="1:9">
      <c r="A26" s="10" t="s">
        <v>79</v>
      </c>
      <c r="B26" s="10"/>
      <c r="C26" s="10"/>
      <c r="D26" s="10"/>
      <c r="E26" s="10"/>
      <c r="F26" s="5">
        <v>60277200</v>
      </c>
      <c r="G26" s="5">
        <v>46942174</v>
      </c>
      <c r="H26" s="5">
        <v>42518440.759999998</v>
      </c>
      <c r="I26" s="6">
        <f t="shared" si="0"/>
        <v>90.576207143708345</v>
      </c>
    </row>
    <row r="27" spans="1:9">
      <c r="A27" s="10" t="s">
        <v>80</v>
      </c>
      <c r="B27" s="10"/>
      <c r="C27" s="10"/>
      <c r="D27" s="10"/>
      <c r="E27" s="10"/>
      <c r="F27" s="5">
        <v>165808591</v>
      </c>
      <c r="G27" s="5">
        <v>113799274</v>
      </c>
      <c r="H27" s="5">
        <v>95172184.370000005</v>
      </c>
      <c r="I27" s="6">
        <f t="shared" si="0"/>
        <v>83.631627008446472</v>
      </c>
    </row>
    <row r="28" spans="1:9" ht="30" customHeight="1">
      <c r="A28" s="12" t="s">
        <v>49</v>
      </c>
      <c r="B28" s="12"/>
      <c r="C28" s="12"/>
      <c r="D28" s="12"/>
      <c r="E28" s="12"/>
      <c r="F28" s="5">
        <v>223198321</v>
      </c>
      <c r="G28" s="5">
        <v>161257622</v>
      </c>
      <c r="H28" s="5">
        <v>136094923.99000001</v>
      </c>
      <c r="I28" s="6">
        <f t="shared" si="0"/>
        <v>84.395963615288835</v>
      </c>
    </row>
    <row r="29" spans="1:9">
      <c r="A29" s="10" t="s">
        <v>79</v>
      </c>
      <c r="B29" s="10"/>
      <c r="C29" s="10"/>
      <c r="D29" s="10"/>
      <c r="E29" s="10"/>
      <c r="F29" s="5">
        <v>3573600</v>
      </c>
      <c r="G29" s="5">
        <v>2577513</v>
      </c>
      <c r="H29" s="5">
        <v>2281081.54</v>
      </c>
      <c r="I29" s="6">
        <f t="shared" si="0"/>
        <v>88.499322408849153</v>
      </c>
    </row>
    <row r="30" spans="1:9">
      <c r="A30" s="10" t="s">
        <v>86</v>
      </c>
      <c r="B30" s="10"/>
      <c r="C30" s="10"/>
      <c r="D30" s="10"/>
      <c r="E30" s="10"/>
      <c r="F30" s="5">
        <v>74788695</v>
      </c>
      <c r="G30" s="5">
        <v>54912149</v>
      </c>
      <c r="H30" s="5">
        <v>47800169.399999999</v>
      </c>
      <c r="I30" s="6">
        <f t="shared" si="0"/>
        <v>87.048440591898895</v>
      </c>
    </row>
    <row r="31" spans="1:9">
      <c r="A31" s="10" t="s">
        <v>81</v>
      </c>
      <c r="B31" s="10"/>
      <c r="C31" s="10"/>
      <c r="D31" s="10"/>
      <c r="E31" s="10"/>
      <c r="F31" s="5">
        <v>140824063</v>
      </c>
      <c r="G31" s="5">
        <v>101473102</v>
      </c>
      <c r="H31" s="5">
        <v>85280797.060000002</v>
      </c>
      <c r="I31" s="6">
        <f t="shared" si="0"/>
        <v>84.042761460076392</v>
      </c>
    </row>
    <row r="32" spans="1:9">
      <c r="A32" s="10" t="s">
        <v>83</v>
      </c>
      <c r="B32" s="10"/>
      <c r="C32" s="10"/>
      <c r="D32" s="10"/>
      <c r="E32" s="10"/>
      <c r="F32" s="5">
        <v>4011963</v>
      </c>
      <c r="G32" s="5">
        <v>2294858</v>
      </c>
      <c r="H32" s="5">
        <v>732875.99</v>
      </c>
      <c r="I32" s="6">
        <f t="shared" si="0"/>
        <v>31.935570305439377</v>
      </c>
    </row>
    <row r="33" spans="1:9" ht="36" customHeight="1">
      <c r="A33" s="12" t="s">
        <v>51</v>
      </c>
      <c r="B33" s="12"/>
      <c r="C33" s="12"/>
      <c r="D33" s="12"/>
      <c r="E33" s="12"/>
      <c r="F33" s="5">
        <v>178693086</v>
      </c>
      <c r="G33" s="5">
        <v>125718152</v>
      </c>
      <c r="H33" s="5">
        <v>104877106.28</v>
      </c>
      <c r="I33" s="6">
        <f t="shared" si="0"/>
        <v>83.422405286390145</v>
      </c>
    </row>
    <row r="34" spans="1:9">
      <c r="A34" s="10" t="s">
        <v>79</v>
      </c>
      <c r="B34" s="10"/>
      <c r="C34" s="10"/>
      <c r="D34" s="10"/>
      <c r="E34" s="10"/>
      <c r="F34" s="5">
        <v>2507600</v>
      </c>
      <c r="G34" s="5">
        <v>1822764</v>
      </c>
      <c r="H34" s="5">
        <v>1637980.56</v>
      </c>
      <c r="I34" s="6">
        <f t="shared" si="0"/>
        <v>89.862459429745158</v>
      </c>
    </row>
    <row r="35" spans="1:9">
      <c r="A35" s="10" t="s">
        <v>88</v>
      </c>
      <c r="B35" s="10"/>
      <c r="C35" s="10"/>
      <c r="D35" s="10"/>
      <c r="E35" s="10"/>
      <c r="F35" s="5">
        <v>175985486</v>
      </c>
      <c r="G35" s="5">
        <v>123895388</v>
      </c>
      <c r="H35" s="5">
        <v>103239125.72</v>
      </c>
      <c r="I35" s="6">
        <f t="shared" si="0"/>
        <v>83.327658427446877</v>
      </c>
    </row>
    <row r="36" spans="1:9">
      <c r="A36" s="10" t="s">
        <v>83</v>
      </c>
      <c r="B36" s="10"/>
      <c r="C36" s="10"/>
      <c r="D36" s="10"/>
      <c r="E36" s="10"/>
      <c r="F36" s="5">
        <v>200000</v>
      </c>
      <c r="G36" s="7"/>
      <c r="H36" s="7"/>
      <c r="I36" s="6" t="e">
        <f t="shared" si="0"/>
        <v>#DIV/0!</v>
      </c>
    </row>
    <row r="37" spans="1:9" ht="33.75" customHeight="1">
      <c r="A37" s="12" t="s">
        <v>54</v>
      </c>
      <c r="B37" s="12"/>
      <c r="C37" s="12"/>
      <c r="D37" s="12"/>
      <c r="E37" s="12"/>
      <c r="F37" s="5">
        <v>777175719.39999998</v>
      </c>
      <c r="G37" s="5">
        <v>576891145.39999998</v>
      </c>
      <c r="H37" s="5">
        <v>204354750.15000001</v>
      </c>
      <c r="I37" s="6">
        <f t="shared" si="0"/>
        <v>35.423450642201523</v>
      </c>
    </row>
    <row r="38" spans="1:9">
      <c r="A38" s="10" t="s">
        <v>79</v>
      </c>
      <c r="B38" s="10"/>
      <c r="C38" s="10"/>
      <c r="D38" s="10"/>
      <c r="E38" s="10"/>
      <c r="F38" s="5">
        <v>26878700</v>
      </c>
      <c r="G38" s="5">
        <v>20085186</v>
      </c>
      <c r="H38" s="5">
        <v>17967387.510000002</v>
      </c>
      <c r="I38" s="6">
        <f t="shared" si="0"/>
        <v>89.455917958638778</v>
      </c>
    </row>
    <row r="39" spans="1:9">
      <c r="A39" s="10" t="s">
        <v>82</v>
      </c>
      <c r="B39" s="10"/>
      <c r="C39" s="10"/>
      <c r="D39" s="10"/>
      <c r="E39" s="10"/>
      <c r="F39" s="5">
        <v>349783073</v>
      </c>
      <c r="G39" s="5">
        <v>227063503</v>
      </c>
      <c r="H39" s="5">
        <v>141347855.96000001</v>
      </c>
      <c r="I39" s="6">
        <f t="shared" si="0"/>
        <v>62.250363485319795</v>
      </c>
    </row>
    <row r="40" spans="1:9">
      <c r="A40" s="10" t="s">
        <v>83</v>
      </c>
      <c r="B40" s="10"/>
      <c r="C40" s="10"/>
      <c r="D40" s="10"/>
      <c r="E40" s="10"/>
      <c r="F40" s="5">
        <v>394570680.39999998</v>
      </c>
      <c r="G40" s="5">
        <v>323915390.39999998</v>
      </c>
      <c r="H40" s="5">
        <v>39958916.68</v>
      </c>
      <c r="I40" s="6">
        <f t="shared" si="0"/>
        <v>12.33622046505883</v>
      </c>
    </row>
    <row r="41" spans="1:9">
      <c r="A41" s="10" t="s">
        <v>84</v>
      </c>
      <c r="B41" s="10"/>
      <c r="C41" s="10"/>
      <c r="D41" s="10"/>
      <c r="E41" s="10"/>
      <c r="F41" s="5">
        <v>943266</v>
      </c>
      <c r="G41" s="5">
        <v>827066</v>
      </c>
      <c r="H41" s="5">
        <v>80590</v>
      </c>
      <c r="I41" s="6">
        <f t="shared" si="0"/>
        <v>9.7440833016953903</v>
      </c>
    </row>
    <row r="42" spans="1:9">
      <c r="A42" s="10" t="s">
        <v>85</v>
      </c>
      <c r="B42" s="10"/>
      <c r="C42" s="10"/>
      <c r="D42" s="10"/>
      <c r="E42" s="10"/>
      <c r="F42" s="5">
        <v>5000000</v>
      </c>
      <c r="G42" s="5">
        <v>5000000</v>
      </c>
      <c r="H42" s="5">
        <v>5000000</v>
      </c>
      <c r="I42" s="6">
        <f t="shared" si="0"/>
        <v>100</v>
      </c>
    </row>
    <row r="43" spans="1:9" ht="43.5" customHeight="1">
      <c r="A43" s="12" t="s">
        <v>57</v>
      </c>
      <c r="B43" s="12"/>
      <c r="C43" s="12"/>
      <c r="D43" s="12"/>
      <c r="E43" s="12"/>
      <c r="F43" s="5">
        <v>104735500</v>
      </c>
      <c r="G43" s="5">
        <v>65520205</v>
      </c>
      <c r="H43" s="5">
        <v>20604977.129999999</v>
      </c>
      <c r="I43" s="6">
        <f t="shared" si="0"/>
        <v>31.448279397172215</v>
      </c>
    </row>
    <row r="44" spans="1:9">
      <c r="A44" s="10" t="s">
        <v>79</v>
      </c>
      <c r="B44" s="10"/>
      <c r="C44" s="10"/>
      <c r="D44" s="10"/>
      <c r="E44" s="10"/>
      <c r="F44" s="5">
        <v>7235500</v>
      </c>
      <c r="G44" s="5">
        <v>5319016</v>
      </c>
      <c r="H44" s="5">
        <v>4614246.05</v>
      </c>
      <c r="I44" s="6">
        <f t="shared" si="0"/>
        <v>86.749993795844944</v>
      </c>
    </row>
    <row r="45" spans="1:9">
      <c r="A45" s="10" t="s">
        <v>83</v>
      </c>
      <c r="B45" s="10"/>
      <c r="C45" s="10"/>
      <c r="D45" s="10"/>
      <c r="E45" s="10"/>
      <c r="F45" s="5">
        <v>97500000</v>
      </c>
      <c r="G45" s="5">
        <v>60201189</v>
      </c>
      <c r="H45" s="5">
        <v>15990731.08</v>
      </c>
      <c r="I45" s="6">
        <f t="shared" si="0"/>
        <v>26.562151588069131</v>
      </c>
    </row>
    <row r="46" spans="1:9" ht="28.5" customHeight="1">
      <c r="A46" s="12" t="s">
        <v>58</v>
      </c>
      <c r="B46" s="12"/>
      <c r="C46" s="12"/>
      <c r="D46" s="12"/>
      <c r="E46" s="12"/>
      <c r="F46" s="5">
        <v>132763902.98</v>
      </c>
      <c r="G46" s="5">
        <v>79664958.980000004</v>
      </c>
      <c r="H46" s="5">
        <v>27692978.07</v>
      </c>
      <c r="I46" s="6">
        <f t="shared" si="0"/>
        <v>34.761805472029877</v>
      </c>
    </row>
    <row r="47" spans="1:9">
      <c r="A47" s="10" t="s">
        <v>79</v>
      </c>
      <c r="B47" s="10"/>
      <c r="C47" s="10"/>
      <c r="D47" s="10"/>
      <c r="E47" s="10"/>
      <c r="F47" s="5">
        <v>6071500</v>
      </c>
      <c r="G47" s="5">
        <v>4606156</v>
      </c>
      <c r="H47" s="5">
        <v>3711598.06</v>
      </c>
      <c r="I47" s="6">
        <f t="shared" si="0"/>
        <v>80.579078520136974</v>
      </c>
    </row>
    <row r="48" spans="1:9">
      <c r="A48" s="10" t="s">
        <v>83</v>
      </c>
      <c r="B48" s="10"/>
      <c r="C48" s="10"/>
      <c r="D48" s="10"/>
      <c r="E48" s="10"/>
      <c r="F48" s="5">
        <v>126692402.98</v>
      </c>
      <c r="G48" s="5">
        <v>75058802.980000004</v>
      </c>
      <c r="H48" s="5">
        <v>23981380.010000002</v>
      </c>
      <c r="I48" s="6">
        <f t="shared" si="0"/>
        <v>31.950123180608177</v>
      </c>
    </row>
    <row r="49" spans="1:9" ht="29.25" customHeight="1">
      <c r="A49" s="12" t="s">
        <v>60</v>
      </c>
      <c r="B49" s="12"/>
      <c r="C49" s="12"/>
      <c r="D49" s="12"/>
      <c r="E49" s="12"/>
      <c r="F49" s="5">
        <v>15497300</v>
      </c>
      <c r="G49" s="5">
        <v>11694424</v>
      </c>
      <c r="H49" s="5">
        <v>5957911.0899999999</v>
      </c>
      <c r="I49" s="6">
        <f t="shared" si="0"/>
        <v>50.946597198801754</v>
      </c>
    </row>
    <row r="50" spans="1:9">
      <c r="A50" s="10" t="s">
        <v>79</v>
      </c>
      <c r="B50" s="10"/>
      <c r="C50" s="10"/>
      <c r="D50" s="10"/>
      <c r="E50" s="10"/>
      <c r="F50" s="5">
        <v>9213515</v>
      </c>
      <c r="G50" s="5">
        <v>6652564</v>
      </c>
      <c r="H50" s="5">
        <v>5812913.0899999999</v>
      </c>
      <c r="I50" s="6">
        <f t="shared" si="0"/>
        <v>87.378536906972997</v>
      </c>
    </row>
    <row r="51" spans="1:9">
      <c r="A51" s="10" t="s">
        <v>83</v>
      </c>
      <c r="B51" s="10"/>
      <c r="C51" s="10"/>
      <c r="D51" s="10"/>
      <c r="E51" s="10"/>
      <c r="F51" s="5">
        <v>6283785</v>
      </c>
      <c r="G51" s="5">
        <v>5041860</v>
      </c>
      <c r="H51" s="5">
        <v>144998</v>
      </c>
      <c r="I51" s="6">
        <f t="shared" si="0"/>
        <v>2.8758831066312829</v>
      </c>
    </row>
    <row r="52" spans="1:9" ht="46.5" customHeight="1">
      <c r="A52" s="12" t="s">
        <v>61</v>
      </c>
      <c r="B52" s="12"/>
      <c r="C52" s="12"/>
      <c r="D52" s="12"/>
      <c r="E52" s="12"/>
      <c r="F52" s="5">
        <v>5598017</v>
      </c>
      <c r="G52" s="5">
        <v>4136260</v>
      </c>
      <c r="H52" s="5">
        <v>3523667.48</v>
      </c>
      <c r="I52" s="6">
        <f t="shared" si="0"/>
        <v>85.189699873799043</v>
      </c>
    </row>
    <row r="53" spans="1:9">
      <c r="A53" s="10" t="s">
        <v>79</v>
      </c>
      <c r="B53" s="10"/>
      <c r="C53" s="10"/>
      <c r="D53" s="10"/>
      <c r="E53" s="10"/>
      <c r="F53" s="5">
        <v>5598017</v>
      </c>
      <c r="G53" s="5">
        <v>4136260</v>
      </c>
      <c r="H53" s="5">
        <v>3523667.48</v>
      </c>
      <c r="I53" s="6">
        <f t="shared" si="0"/>
        <v>85.189699873799043</v>
      </c>
    </row>
    <row r="54" spans="1:9" ht="50.25" customHeight="1">
      <c r="A54" s="12" t="s">
        <v>62</v>
      </c>
      <c r="B54" s="12"/>
      <c r="C54" s="12"/>
      <c r="D54" s="12"/>
      <c r="E54" s="12"/>
      <c r="F54" s="5">
        <v>20322087</v>
      </c>
      <c r="G54" s="5">
        <v>15515052</v>
      </c>
      <c r="H54" s="5">
        <v>9006125.9100000001</v>
      </c>
      <c r="I54" s="6">
        <f t="shared" si="0"/>
        <v>58.047668225668858</v>
      </c>
    </row>
    <row r="55" spans="1:9">
      <c r="A55" s="10" t="s">
        <v>79</v>
      </c>
      <c r="B55" s="10"/>
      <c r="C55" s="10"/>
      <c r="D55" s="10"/>
      <c r="E55" s="10"/>
      <c r="F55" s="5">
        <v>7064100</v>
      </c>
      <c r="G55" s="5">
        <v>5430843</v>
      </c>
      <c r="H55" s="5">
        <v>4620845.49</v>
      </c>
      <c r="I55" s="6">
        <f t="shared" si="0"/>
        <v>85.085234281307706</v>
      </c>
    </row>
    <row r="56" spans="1:9">
      <c r="A56" s="10" t="s">
        <v>84</v>
      </c>
      <c r="B56" s="10"/>
      <c r="C56" s="10"/>
      <c r="D56" s="10"/>
      <c r="E56" s="10"/>
      <c r="F56" s="5">
        <v>13257987</v>
      </c>
      <c r="G56" s="5">
        <v>10084209</v>
      </c>
      <c r="H56" s="5">
        <v>4385280.42</v>
      </c>
      <c r="I56" s="6">
        <f t="shared" si="0"/>
        <v>43.486607824173419</v>
      </c>
    </row>
    <row r="57" spans="1:9" ht="31.5" customHeight="1">
      <c r="A57" s="12" t="s">
        <v>63</v>
      </c>
      <c r="B57" s="12"/>
      <c r="C57" s="12"/>
      <c r="D57" s="12"/>
      <c r="E57" s="12"/>
      <c r="F57" s="5">
        <v>6661200</v>
      </c>
      <c r="G57" s="5">
        <v>4757359</v>
      </c>
      <c r="H57" s="5">
        <v>3786297.07</v>
      </c>
      <c r="I57" s="6">
        <f t="shared" si="0"/>
        <v>79.588214175133714</v>
      </c>
    </row>
    <row r="58" spans="1:9">
      <c r="A58" s="10" t="s">
        <v>79</v>
      </c>
      <c r="B58" s="10"/>
      <c r="C58" s="10"/>
      <c r="D58" s="10"/>
      <c r="E58" s="10"/>
      <c r="F58" s="5">
        <v>6361200</v>
      </c>
      <c r="G58" s="5">
        <v>4457359</v>
      </c>
      <c r="H58" s="5">
        <v>3786297.07</v>
      </c>
      <c r="I58" s="6">
        <f t="shared" si="0"/>
        <v>84.944853443485258</v>
      </c>
    </row>
    <row r="59" spans="1:9">
      <c r="A59" s="10" t="s">
        <v>83</v>
      </c>
      <c r="B59" s="10"/>
      <c r="C59" s="10"/>
      <c r="D59" s="10"/>
      <c r="E59" s="10"/>
      <c r="F59" s="5">
        <v>300000</v>
      </c>
      <c r="G59" s="5">
        <v>300000</v>
      </c>
      <c r="H59" s="7"/>
      <c r="I59" s="6">
        <f t="shared" si="0"/>
        <v>0</v>
      </c>
    </row>
    <row r="60" spans="1:9" ht="38.25" customHeight="1">
      <c r="A60" s="12" t="s">
        <v>64</v>
      </c>
      <c r="B60" s="12"/>
      <c r="C60" s="12"/>
      <c r="D60" s="12"/>
      <c r="E60" s="12"/>
      <c r="F60" s="5">
        <v>26814100</v>
      </c>
      <c r="G60" s="5">
        <v>19470215</v>
      </c>
      <c r="H60" s="5">
        <v>16206833.84</v>
      </c>
      <c r="I60" s="6">
        <f t="shared" si="0"/>
        <v>83.239110816187704</v>
      </c>
    </row>
    <row r="61" spans="1:9">
      <c r="A61" s="10" t="s">
        <v>79</v>
      </c>
      <c r="B61" s="10"/>
      <c r="C61" s="10"/>
      <c r="D61" s="10"/>
      <c r="E61" s="10"/>
      <c r="F61" s="5">
        <v>26814100</v>
      </c>
      <c r="G61" s="5">
        <v>19470215</v>
      </c>
      <c r="H61" s="5">
        <v>16206833.84</v>
      </c>
      <c r="I61" s="6">
        <f t="shared" si="0"/>
        <v>83.239110816187704</v>
      </c>
    </row>
    <row r="62" spans="1:9" ht="29.25" customHeight="1">
      <c r="A62" s="12" t="s">
        <v>65</v>
      </c>
      <c r="B62" s="12"/>
      <c r="C62" s="12"/>
      <c r="D62" s="12"/>
      <c r="E62" s="12"/>
      <c r="F62" s="5">
        <v>11474400</v>
      </c>
      <c r="G62" s="5">
        <v>8712586</v>
      </c>
      <c r="H62" s="5">
        <v>6521894.9299999997</v>
      </c>
      <c r="I62" s="6">
        <f t="shared" si="0"/>
        <v>74.856017834429409</v>
      </c>
    </row>
    <row r="63" spans="1:9">
      <c r="A63" s="10" t="s">
        <v>79</v>
      </c>
      <c r="B63" s="10"/>
      <c r="C63" s="10"/>
      <c r="D63" s="10"/>
      <c r="E63" s="10"/>
      <c r="F63" s="5">
        <v>10240000</v>
      </c>
      <c r="G63" s="5">
        <v>7490186</v>
      </c>
      <c r="H63" s="5">
        <v>6485894.9299999997</v>
      </c>
      <c r="I63" s="6">
        <f t="shared" si="0"/>
        <v>86.591907463980206</v>
      </c>
    </row>
    <row r="64" spans="1:9">
      <c r="A64" s="10" t="s">
        <v>83</v>
      </c>
      <c r="B64" s="10"/>
      <c r="C64" s="10"/>
      <c r="D64" s="10"/>
      <c r="E64" s="10"/>
      <c r="F64" s="5">
        <v>1234400</v>
      </c>
      <c r="G64" s="5">
        <v>1222400</v>
      </c>
      <c r="H64" s="5">
        <v>36000</v>
      </c>
      <c r="I64" s="6">
        <f t="shared" si="0"/>
        <v>2.9450261780104712</v>
      </c>
    </row>
    <row r="65" spans="1:9" ht="42.75" customHeight="1">
      <c r="A65" s="12" t="s">
        <v>66</v>
      </c>
      <c r="B65" s="12"/>
      <c r="C65" s="12"/>
      <c r="D65" s="12"/>
      <c r="E65" s="12"/>
      <c r="F65" s="5">
        <f>167126275-13671525</f>
        <v>153454750</v>
      </c>
      <c r="G65" s="5">
        <f>112695318-2463790</f>
        <v>110231528</v>
      </c>
      <c r="H65" s="5">
        <v>84790237.980000004</v>
      </c>
      <c r="I65" s="6">
        <f t="shared" si="0"/>
        <v>76.920133031268506</v>
      </c>
    </row>
    <row r="66" spans="1:9">
      <c r="A66" s="10" t="s">
        <v>79</v>
      </c>
      <c r="B66" s="10"/>
      <c r="C66" s="10"/>
      <c r="D66" s="10"/>
      <c r="E66" s="10"/>
      <c r="F66" s="5">
        <v>17226800</v>
      </c>
      <c r="G66" s="5">
        <v>13499268</v>
      </c>
      <c r="H66" s="5">
        <v>9614217.4800000004</v>
      </c>
      <c r="I66" s="6">
        <f t="shared" si="0"/>
        <v>71.220287500033336</v>
      </c>
    </row>
    <row r="67" spans="1:9">
      <c r="A67" s="10" t="s">
        <v>84</v>
      </c>
      <c r="B67" s="10"/>
      <c r="C67" s="10"/>
      <c r="D67" s="10"/>
      <c r="E67" s="10"/>
      <c r="F67" s="5">
        <f>41654375-13671525</f>
        <v>27982850</v>
      </c>
      <c r="G67" s="5">
        <f>18012450-2463790</f>
        <v>15548660</v>
      </c>
      <c r="H67" s="5">
        <v>6020.5</v>
      </c>
      <c r="I67" s="6">
        <f t="shared" si="0"/>
        <v>3.8720378476344589E-2</v>
      </c>
    </row>
    <row r="68" spans="1:9">
      <c r="A68" s="10" t="s">
        <v>85</v>
      </c>
      <c r="B68" s="10"/>
      <c r="C68" s="10"/>
      <c r="D68" s="10"/>
      <c r="E68" s="10"/>
      <c r="F68" s="5">
        <v>108245100</v>
      </c>
      <c r="G68" s="5">
        <v>81183600</v>
      </c>
      <c r="H68" s="5">
        <v>75170000</v>
      </c>
      <c r="I68" s="6">
        <f t="shared" si="0"/>
        <v>92.592592592592595</v>
      </c>
    </row>
    <row r="69" spans="1:9" ht="47.25" customHeight="1">
      <c r="A69" s="12" t="s">
        <v>72</v>
      </c>
      <c r="B69" s="12"/>
      <c r="C69" s="12"/>
      <c r="D69" s="12"/>
      <c r="E69" s="12"/>
      <c r="F69" s="5">
        <v>11752322</v>
      </c>
      <c r="G69" s="5">
        <v>8648933</v>
      </c>
      <c r="H69" s="5">
        <v>6816036.6900000004</v>
      </c>
      <c r="I69" s="6">
        <f t="shared" si="0"/>
        <v>78.807833174334917</v>
      </c>
    </row>
    <row r="70" spans="1:9">
      <c r="A70" s="10" t="s">
        <v>79</v>
      </c>
      <c r="B70" s="10"/>
      <c r="C70" s="10"/>
      <c r="D70" s="10"/>
      <c r="E70" s="10"/>
      <c r="F70" s="5">
        <v>10509228</v>
      </c>
      <c r="G70" s="5">
        <v>7655401</v>
      </c>
      <c r="H70" s="5">
        <v>6392770.0899999999</v>
      </c>
      <c r="I70" s="6">
        <f t="shared" ref="I70:I113" si="1">SUM(H70)/G70*100</f>
        <v>83.506665294215153</v>
      </c>
    </row>
    <row r="71" spans="1:9">
      <c r="A71" s="10" t="s">
        <v>82</v>
      </c>
      <c r="B71" s="10"/>
      <c r="C71" s="10"/>
      <c r="D71" s="10"/>
      <c r="E71" s="10"/>
      <c r="F71" s="5">
        <v>1198022</v>
      </c>
      <c r="G71" s="5">
        <v>948460</v>
      </c>
      <c r="H71" s="5">
        <v>423266.6</v>
      </c>
      <c r="I71" s="6">
        <f t="shared" si="1"/>
        <v>44.626721211226617</v>
      </c>
    </row>
    <row r="72" spans="1:9">
      <c r="A72" s="10" t="s">
        <v>83</v>
      </c>
      <c r="B72" s="10"/>
      <c r="C72" s="10"/>
      <c r="D72" s="10"/>
      <c r="E72" s="10"/>
      <c r="F72" s="5">
        <v>45072</v>
      </c>
      <c r="G72" s="5">
        <v>45072</v>
      </c>
      <c r="H72" s="7"/>
      <c r="I72" s="6">
        <f t="shared" si="1"/>
        <v>0</v>
      </c>
    </row>
    <row r="73" spans="1:9" ht="37.5" customHeight="1">
      <c r="A73" s="12" t="s">
        <v>73</v>
      </c>
      <c r="B73" s="12"/>
      <c r="C73" s="12"/>
      <c r="D73" s="12"/>
      <c r="E73" s="12"/>
      <c r="F73" s="5">
        <v>64897284</v>
      </c>
      <c r="G73" s="5">
        <v>45888481</v>
      </c>
      <c r="H73" s="5">
        <v>29191005.940000001</v>
      </c>
      <c r="I73" s="6">
        <f t="shared" si="1"/>
        <v>63.612927043717136</v>
      </c>
    </row>
    <row r="74" spans="1:9">
      <c r="A74" s="10" t="s">
        <v>79</v>
      </c>
      <c r="B74" s="10"/>
      <c r="C74" s="10"/>
      <c r="D74" s="10"/>
      <c r="E74" s="10"/>
      <c r="F74" s="5">
        <v>17455100</v>
      </c>
      <c r="G74" s="5">
        <v>13232266</v>
      </c>
      <c r="H74" s="5">
        <v>11150018.560000001</v>
      </c>
      <c r="I74" s="6">
        <f t="shared" si="1"/>
        <v>84.26386349851191</v>
      </c>
    </row>
    <row r="75" spans="1:9">
      <c r="A75" s="10" t="s">
        <v>80</v>
      </c>
      <c r="B75" s="10"/>
      <c r="C75" s="10"/>
      <c r="D75" s="10"/>
      <c r="E75" s="10"/>
      <c r="F75" s="5">
        <v>735240</v>
      </c>
      <c r="G75" s="5">
        <v>532354</v>
      </c>
      <c r="H75" s="5">
        <v>465578.88</v>
      </c>
      <c r="I75" s="6">
        <f t="shared" si="1"/>
        <v>87.456632240952445</v>
      </c>
    </row>
    <row r="76" spans="1:9">
      <c r="A76" s="10" t="s">
        <v>81</v>
      </c>
      <c r="B76" s="10"/>
      <c r="C76" s="10"/>
      <c r="D76" s="10"/>
      <c r="E76" s="10"/>
      <c r="F76" s="5">
        <v>115470</v>
      </c>
      <c r="G76" s="5">
        <v>69970</v>
      </c>
      <c r="H76" s="5">
        <v>43254</v>
      </c>
      <c r="I76" s="6">
        <f t="shared" si="1"/>
        <v>61.817921966557101</v>
      </c>
    </row>
    <row r="77" spans="1:9">
      <c r="A77" s="10" t="s">
        <v>88</v>
      </c>
      <c r="B77" s="10"/>
      <c r="C77" s="10"/>
      <c r="D77" s="10"/>
      <c r="E77" s="10"/>
      <c r="F77" s="5">
        <v>1604474</v>
      </c>
      <c r="G77" s="5">
        <v>1209222</v>
      </c>
      <c r="H77" s="5">
        <v>465881.16</v>
      </c>
      <c r="I77" s="6">
        <f t="shared" si="1"/>
        <v>38.527347335724954</v>
      </c>
    </row>
    <row r="78" spans="1:9">
      <c r="A78" s="10" t="s">
        <v>82</v>
      </c>
      <c r="B78" s="10"/>
      <c r="C78" s="10"/>
      <c r="D78" s="10"/>
      <c r="E78" s="10"/>
      <c r="F78" s="5">
        <v>37489000</v>
      </c>
      <c r="G78" s="5">
        <v>27043184</v>
      </c>
      <c r="H78" s="5">
        <v>15423779.42</v>
      </c>
      <c r="I78" s="6">
        <f t="shared" si="1"/>
        <v>57.033888539160181</v>
      </c>
    </row>
    <row r="79" spans="1:9">
      <c r="A79" s="10" t="s">
        <v>83</v>
      </c>
      <c r="B79" s="10"/>
      <c r="C79" s="10"/>
      <c r="D79" s="10"/>
      <c r="E79" s="10"/>
      <c r="F79" s="5">
        <v>6460000</v>
      </c>
      <c r="G79" s="5">
        <v>2950000</v>
      </c>
      <c r="H79" s="5">
        <v>1218226.72</v>
      </c>
      <c r="I79" s="6">
        <f t="shared" si="1"/>
        <v>41.295821016949155</v>
      </c>
    </row>
    <row r="80" spans="1:9">
      <c r="A80" s="10" t="s">
        <v>84</v>
      </c>
      <c r="B80" s="10"/>
      <c r="C80" s="10"/>
      <c r="D80" s="10"/>
      <c r="E80" s="10"/>
      <c r="F80" s="5">
        <v>1038000</v>
      </c>
      <c r="G80" s="5">
        <v>851485</v>
      </c>
      <c r="H80" s="5">
        <v>424267.2</v>
      </c>
      <c r="I80" s="6">
        <f t="shared" si="1"/>
        <v>49.8267379930357</v>
      </c>
    </row>
    <row r="81" spans="1:9" ht="42" customHeight="1">
      <c r="A81" s="12" t="s">
        <v>74</v>
      </c>
      <c r="B81" s="12"/>
      <c r="C81" s="12"/>
      <c r="D81" s="12"/>
      <c r="E81" s="12"/>
      <c r="F81" s="5">
        <v>59390809</v>
      </c>
      <c r="G81" s="5">
        <v>40126825</v>
      </c>
      <c r="H81" s="5">
        <v>25461862.199999999</v>
      </c>
      <c r="I81" s="6">
        <f t="shared" si="1"/>
        <v>63.453468346922534</v>
      </c>
    </row>
    <row r="82" spans="1:9">
      <c r="A82" s="10" t="s">
        <v>79</v>
      </c>
      <c r="B82" s="10"/>
      <c r="C82" s="10"/>
      <c r="D82" s="10"/>
      <c r="E82" s="10"/>
      <c r="F82" s="5">
        <v>14177518</v>
      </c>
      <c r="G82" s="5">
        <v>10218801</v>
      </c>
      <c r="H82" s="5">
        <v>8335549.5099999998</v>
      </c>
      <c r="I82" s="6">
        <f t="shared" si="1"/>
        <v>81.570719598121144</v>
      </c>
    </row>
    <row r="83" spans="1:9">
      <c r="A83" s="10" t="s">
        <v>80</v>
      </c>
      <c r="B83" s="10"/>
      <c r="C83" s="10"/>
      <c r="D83" s="10"/>
      <c r="E83" s="10"/>
      <c r="F83" s="5">
        <v>441922</v>
      </c>
      <c r="G83" s="5">
        <v>308268</v>
      </c>
      <c r="H83" s="5">
        <v>146716.6</v>
      </c>
      <c r="I83" s="6">
        <f t="shared" si="1"/>
        <v>47.593846912426855</v>
      </c>
    </row>
    <row r="84" spans="1:9">
      <c r="A84" s="10" t="s">
        <v>81</v>
      </c>
      <c r="B84" s="10"/>
      <c r="C84" s="10"/>
      <c r="D84" s="10"/>
      <c r="E84" s="10"/>
      <c r="F84" s="5">
        <v>85470</v>
      </c>
      <c r="G84" s="5">
        <v>25500</v>
      </c>
      <c r="H84" s="5">
        <v>4500</v>
      </c>
      <c r="I84" s="6">
        <f t="shared" si="1"/>
        <v>17.647058823529413</v>
      </c>
    </row>
    <row r="85" spans="1:9">
      <c r="A85" s="10" t="s">
        <v>82</v>
      </c>
      <c r="B85" s="10"/>
      <c r="C85" s="10"/>
      <c r="D85" s="10"/>
      <c r="E85" s="10"/>
      <c r="F85" s="5">
        <v>27907399</v>
      </c>
      <c r="G85" s="5">
        <v>21161899</v>
      </c>
      <c r="H85" s="5">
        <v>11648949.939999999</v>
      </c>
      <c r="I85" s="6">
        <f t="shared" si="1"/>
        <v>55.046808133806891</v>
      </c>
    </row>
    <row r="86" spans="1:9">
      <c r="A86" s="10" t="s">
        <v>83</v>
      </c>
      <c r="B86" s="10"/>
      <c r="C86" s="10"/>
      <c r="D86" s="10"/>
      <c r="E86" s="10"/>
      <c r="F86" s="5">
        <v>16192500</v>
      </c>
      <c r="G86" s="5">
        <v>7972000</v>
      </c>
      <c r="H86" s="5">
        <v>5004722.63</v>
      </c>
      <c r="I86" s="6">
        <f t="shared" si="1"/>
        <v>62.778758529854493</v>
      </c>
    </row>
    <row r="87" spans="1:9">
      <c r="A87" s="10" t="s">
        <v>84</v>
      </c>
      <c r="B87" s="10"/>
      <c r="C87" s="10"/>
      <c r="D87" s="10"/>
      <c r="E87" s="10"/>
      <c r="F87" s="5">
        <v>586000</v>
      </c>
      <c r="G87" s="5">
        <v>440357</v>
      </c>
      <c r="H87" s="5">
        <v>321423.52</v>
      </c>
      <c r="I87" s="6">
        <f t="shared" si="1"/>
        <v>72.991577288427351</v>
      </c>
    </row>
    <row r="88" spans="1:9" ht="39" customHeight="1">
      <c r="A88" s="12" t="s">
        <v>75</v>
      </c>
      <c r="B88" s="12"/>
      <c r="C88" s="12"/>
      <c r="D88" s="12"/>
      <c r="E88" s="12"/>
      <c r="F88" s="5">
        <v>58085727</v>
      </c>
      <c r="G88" s="5">
        <v>38849656</v>
      </c>
      <c r="H88" s="5">
        <v>23406872.32</v>
      </c>
      <c r="I88" s="6">
        <f t="shared" si="1"/>
        <v>60.249883087767884</v>
      </c>
    </row>
    <row r="89" spans="1:9">
      <c r="A89" s="10" t="s">
        <v>79</v>
      </c>
      <c r="B89" s="10"/>
      <c r="C89" s="10"/>
      <c r="D89" s="10"/>
      <c r="E89" s="10"/>
      <c r="F89" s="5">
        <v>17844083</v>
      </c>
      <c r="G89" s="5">
        <v>12955321</v>
      </c>
      <c r="H89" s="5">
        <v>11107755.460000001</v>
      </c>
      <c r="I89" s="6">
        <f t="shared" si="1"/>
        <v>85.738944330287154</v>
      </c>
    </row>
    <row r="90" spans="1:9">
      <c r="A90" s="10" t="s">
        <v>80</v>
      </c>
      <c r="B90" s="10"/>
      <c r="C90" s="10"/>
      <c r="D90" s="10"/>
      <c r="E90" s="10"/>
      <c r="F90" s="5">
        <v>361840</v>
      </c>
      <c r="G90" s="5">
        <v>256087</v>
      </c>
      <c r="H90" s="5">
        <v>157883.57999999999</v>
      </c>
      <c r="I90" s="6">
        <f t="shared" si="1"/>
        <v>61.652321281439505</v>
      </c>
    </row>
    <row r="91" spans="1:9">
      <c r="A91" s="10" t="s">
        <v>81</v>
      </c>
      <c r="B91" s="10"/>
      <c r="C91" s="10"/>
      <c r="D91" s="10"/>
      <c r="E91" s="10"/>
      <c r="F91" s="5">
        <v>185470</v>
      </c>
      <c r="G91" s="5">
        <v>163400</v>
      </c>
      <c r="H91" s="5">
        <v>93075</v>
      </c>
      <c r="I91" s="6">
        <f t="shared" si="1"/>
        <v>56.961444308445529</v>
      </c>
    </row>
    <row r="92" spans="1:9">
      <c r="A92" s="10" t="s">
        <v>82</v>
      </c>
      <c r="B92" s="10"/>
      <c r="C92" s="10"/>
      <c r="D92" s="10"/>
      <c r="E92" s="10"/>
      <c r="F92" s="5">
        <v>36400322</v>
      </c>
      <c r="G92" s="5">
        <v>22422788</v>
      </c>
      <c r="H92" s="5">
        <v>11389840.74</v>
      </c>
      <c r="I92" s="6">
        <f t="shared" si="1"/>
        <v>50.795827619651931</v>
      </c>
    </row>
    <row r="93" spans="1:9">
      <c r="A93" s="10" t="s">
        <v>83</v>
      </c>
      <c r="B93" s="10"/>
      <c r="C93" s="10"/>
      <c r="D93" s="10"/>
      <c r="E93" s="10"/>
      <c r="F93" s="5">
        <v>2325677</v>
      </c>
      <c r="G93" s="5">
        <v>2259677</v>
      </c>
      <c r="H93" s="5">
        <v>443161.48</v>
      </c>
      <c r="I93" s="6">
        <f t="shared" si="1"/>
        <v>19.611717957920533</v>
      </c>
    </row>
    <row r="94" spans="1:9">
      <c r="A94" s="10" t="s">
        <v>84</v>
      </c>
      <c r="B94" s="10"/>
      <c r="C94" s="10"/>
      <c r="D94" s="10"/>
      <c r="E94" s="10"/>
      <c r="F94" s="5">
        <v>968335</v>
      </c>
      <c r="G94" s="5">
        <v>792383</v>
      </c>
      <c r="H94" s="5">
        <v>215156.06</v>
      </c>
      <c r="I94" s="6">
        <f t="shared" si="1"/>
        <v>27.153038366547488</v>
      </c>
    </row>
    <row r="95" spans="1:9" ht="33.75" customHeight="1">
      <c r="A95" s="12" t="s">
        <v>76</v>
      </c>
      <c r="B95" s="12"/>
      <c r="C95" s="12"/>
      <c r="D95" s="12"/>
      <c r="E95" s="12"/>
      <c r="F95" s="5">
        <v>81493125.819999993</v>
      </c>
      <c r="G95" s="5">
        <v>59429501.82</v>
      </c>
      <c r="H95" s="5">
        <v>37838918.18</v>
      </c>
      <c r="I95" s="6">
        <f t="shared" si="1"/>
        <v>63.670259755174229</v>
      </c>
    </row>
    <row r="96" spans="1:9">
      <c r="A96" s="10" t="s">
        <v>79</v>
      </c>
      <c r="B96" s="10"/>
      <c r="C96" s="10"/>
      <c r="D96" s="10"/>
      <c r="E96" s="10"/>
      <c r="F96" s="5">
        <v>18521960</v>
      </c>
      <c r="G96" s="5">
        <v>14193880</v>
      </c>
      <c r="H96" s="5">
        <v>12031136.99</v>
      </c>
      <c r="I96" s="6">
        <f t="shared" si="1"/>
        <v>84.762848424814081</v>
      </c>
    </row>
    <row r="97" spans="1:9">
      <c r="A97" s="10" t="s">
        <v>80</v>
      </c>
      <c r="B97" s="10"/>
      <c r="C97" s="10"/>
      <c r="D97" s="10"/>
      <c r="E97" s="10"/>
      <c r="F97" s="5">
        <v>420160</v>
      </c>
      <c r="G97" s="5">
        <v>312464</v>
      </c>
      <c r="H97" s="5">
        <v>254464</v>
      </c>
      <c r="I97" s="6">
        <f t="shared" si="1"/>
        <v>81.437861641661129</v>
      </c>
    </row>
    <row r="98" spans="1:9">
      <c r="A98" s="10" t="s">
        <v>81</v>
      </c>
      <c r="B98" s="10"/>
      <c r="C98" s="10"/>
      <c r="D98" s="10"/>
      <c r="E98" s="10"/>
      <c r="F98" s="5">
        <v>234102</v>
      </c>
      <c r="G98" s="5">
        <v>126102</v>
      </c>
      <c r="H98" s="5">
        <v>110580</v>
      </c>
      <c r="I98" s="6">
        <f t="shared" si="1"/>
        <v>87.690916876814001</v>
      </c>
    </row>
    <row r="99" spans="1:9">
      <c r="A99" s="10" t="s">
        <v>82</v>
      </c>
      <c r="B99" s="10"/>
      <c r="C99" s="10"/>
      <c r="D99" s="10"/>
      <c r="E99" s="10"/>
      <c r="F99" s="5">
        <v>44695703</v>
      </c>
      <c r="G99" s="5">
        <v>31122575</v>
      </c>
      <c r="H99" s="5">
        <v>18815320.510000002</v>
      </c>
      <c r="I99" s="6">
        <f t="shared" si="1"/>
        <v>60.455539138390712</v>
      </c>
    </row>
    <row r="100" spans="1:9">
      <c r="A100" s="10" t="s">
        <v>83</v>
      </c>
      <c r="B100" s="10"/>
      <c r="C100" s="10"/>
      <c r="D100" s="10"/>
      <c r="E100" s="10"/>
      <c r="F100" s="5">
        <v>16368200.82</v>
      </c>
      <c r="G100" s="5">
        <v>12594200.82</v>
      </c>
      <c r="H100" s="5">
        <v>6160185.3399999999</v>
      </c>
      <c r="I100" s="6">
        <f t="shared" si="1"/>
        <v>48.912872107116357</v>
      </c>
    </row>
    <row r="101" spans="1:9">
      <c r="A101" s="10" t="s">
        <v>84</v>
      </c>
      <c r="B101" s="10"/>
      <c r="C101" s="10"/>
      <c r="D101" s="10"/>
      <c r="E101" s="10"/>
      <c r="F101" s="5">
        <v>1253000</v>
      </c>
      <c r="G101" s="5">
        <v>1080280</v>
      </c>
      <c r="H101" s="5">
        <v>467231.34</v>
      </c>
      <c r="I101" s="6">
        <f t="shared" si="1"/>
        <v>43.250947902395673</v>
      </c>
    </row>
    <row r="102" spans="1:9">
      <c r="A102" s="13" t="s">
        <v>77</v>
      </c>
      <c r="B102" s="13"/>
      <c r="C102" s="13"/>
      <c r="D102" s="13"/>
      <c r="E102" s="13"/>
      <c r="F102" s="9">
        <f>4829456970.32-34543961</f>
        <v>4794913009.3199997</v>
      </c>
      <c r="G102" s="9">
        <f>3393095423.92-20336226</f>
        <v>3372759197.9200001</v>
      </c>
      <c r="H102" s="9">
        <f>2402260465.27-15197527</f>
        <v>2387062938.27</v>
      </c>
      <c r="I102" s="6">
        <f t="shared" si="1"/>
        <v>70.774781067741671</v>
      </c>
    </row>
    <row r="103" spans="1:9">
      <c r="A103" s="12" t="s">
        <v>79</v>
      </c>
      <c r="B103" s="12"/>
      <c r="C103" s="12"/>
      <c r="D103" s="12"/>
      <c r="E103" s="5"/>
      <c r="F103" s="5">
        <v>366398815</v>
      </c>
      <c r="G103" s="5">
        <v>275336165</v>
      </c>
      <c r="H103" s="5">
        <v>231874055.5</v>
      </c>
      <c r="I103" s="6">
        <f t="shared" si="1"/>
        <v>84.214892547806059</v>
      </c>
    </row>
    <row r="104" spans="1:9">
      <c r="A104" s="12" t="s">
        <v>86</v>
      </c>
      <c r="B104" s="12"/>
      <c r="C104" s="12"/>
      <c r="D104" s="12"/>
      <c r="E104" s="5"/>
      <c r="F104" s="5">
        <v>2014315381.3599999</v>
      </c>
      <c r="G104" s="5">
        <v>1471932893.96</v>
      </c>
      <c r="H104" s="5">
        <v>1226665876.3800001</v>
      </c>
      <c r="I104" s="6">
        <f t="shared" si="1"/>
        <v>83.337078844664703</v>
      </c>
    </row>
    <row r="105" spans="1:9">
      <c r="A105" s="12" t="s">
        <v>87</v>
      </c>
      <c r="B105" s="12"/>
      <c r="C105" s="12"/>
      <c r="D105" s="12"/>
      <c r="E105" s="5"/>
      <c r="F105" s="5">
        <v>121643400</v>
      </c>
      <c r="G105" s="5">
        <v>90203950</v>
      </c>
      <c r="H105" s="5">
        <v>76157890.760000005</v>
      </c>
      <c r="I105" s="6">
        <f t="shared" si="1"/>
        <v>84.428554137595981</v>
      </c>
    </row>
    <row r="106" spans="1:9" ht="29.25" customHeight="1">
      <c r="A106" s="12" t="s">
        <v>80</v>
      </c>
      <c r="B106" s="12"/>
      <c r="C106" s="12"/>
      <c r="D106" s="12"/>
      <c r="E106" s="5"/>
      <c r="F106" s="5">
        <v>198349915</v>
      </c>
      <c r="G106" s="5">
        <v>138893539</v>
      </c>
      <c r="H106" s="5">
        <v>113982881</v>
      </c>
      <c r="I106" s="6">
        <f t="shared" si="1"/>
        <v>82.064926720601449</v>
      </c>
    </row>
    <row r="107" spans="1:9">
      <c r="A107" s="12" t="s">
        <v>81</v>
      </c>
      <c r="B107" s="12"/>
      <c r="C107" s="12"/>
      <c r="D107" s="12"/>
      <c r="E107" s="5"/>
      <c r="F107" s="5">
        <v>145731633</v>
      </c>
      <c r="G107" s="5">
        <v>104769596</v>
      </c>
      <c r="H107" s="5">
        <v>87690933.280000001</v>
      </c>
      <c r="I107" s="6">
        <f t="shared" si="1"/>
        <v>83.698836903026717</v>
      </c>
    </row>
    <row r="108" spans="1:9">
      <c r="A108" s="12" t="s">
        <v>88</v>
      </c>
      <c r="B108" s="12"/>
      <c r="C108" s="12"/>
      <c r="D108" s="12"/>
      <c r="E108" s="5"/>
      <c r="F108" s="5">
        <v>177589960</v>
      </c>
      <c r="G108" s="5">
        <v>125104610</v>
      </c>
      <c r="H108" s="5">
        <v>103705006.88</v>
      </c>
      <c r="I108" s="6">
        <f t="shared" si="1"/>
        <v>82.89463264383302</v>
      </c>
    </row>
    <row r="109" spans="1:9">
      <c r="A109" s="12" t="s">
        <v>82</v>
      </c>
      <c r="B109" s="12"/>
      <c r="C109" s="12"/>
      <c r="D109" s="12"/>
      <c r="E109" s="5"/>
      <c r="F109" s="5">
        <v>500582319</v>
      </c>
      <c r="G109" s="5">
        <v>331665601</v>
      </c>
      <c r="H109" s="5">
        <v>199675400.13999999</v>
      </c>
      <c r="I109" s="6">
        <f t="shared" si="1"/>
        <v>60.203831672009898</v>
      </c>
    </row>
    <row r="110" spans="1:9">
      <c r="A110" s="12" t="s">
        <v>83</v>
      </c>
      <c r="B110" s="12"/>
      <c r="C110" s="12"/>
      <c r="D110" s="12"/>
      <c r="E110" s="5"/>
      <c r="F110" s="5">
        <v>1091152259.96</v>
      </c>
      <c r="G110" s="5">
        <v>703926614.96000004</v>
      </c>
      <c r="H110" s="5">
        <v>250410725.28999999</v>
      </c>
      <c r="I110" s="6">
        <f t="shared" si="1"/>
        <v>35.573413473537911</v>
      </c>
    </row>
    <row r="111" spans="1:9">
      <c r="A111" s="12" t="s">
        <v>84</v>
      </c>
      <c r="B111" s="12"/>
      <c r="C111" s="12"/>
      <c r="D111" s="12"/>
      <c r="E111" s="5"/>
      <c r="F111" s="5">
        <f>86196399-34543961</f>
        <v>51652438</v>
      </c>
      <c r="G111" s="5">
        <f>55527066-20336226</f>
        <v>35190840</v>
      </c>
      <c r="H111" s="5">
        <f>26577696.04-15197527</f>
        <v>11380169.039999999</v>
      </c>
      <c r="I111" s="6">
        <f t="shared" si="1"/>
        <v>32.33844102613066</v>
      </c>
    </row>
    <row r="112" spans="1:9">
      <c r="A112" s="12" t="s">
        <v>85</v>
      </c>
      <c r="B112" s="12"/>
      <c r="C112" s="12"/>
      <c r="D112" s="12"/>
      <c r="E112" s="5"/>
      <c r="F112" s="5">
        <v>127496888</v>
      </c>
      <c r="G112" s="5">
        <v>95735388</v>
      </c>
      <c r="H112" s="5">
        <v>85520000</v>
      </c>
      <c r="I112" s="6">
        <f t="shared" si="1"/>
        <v>89.329559096788742</v>
      </c>
    </row>
    <row r="113" spans="1:9">
      <c r="A113" s="13" t="s">
        <v>77</v>
      </c>
      <c r="B113" s="13"/>
      <c r="C113" s="13"/>
      <c r="D113" s="13"/>
      <c r="E113" s="9"/>
      <c r="F113" s="9">
        <f>4829456970.32-34543961</f>
        <v>4794913009.3199997</v>
      </c>
      <c r="G113" s="9">
        <f>3393095423.92-20336226</f>
        <v>3372759197.9200001</v>
      </c>
      <c r="H113" s="9">
        <f>2402260465.27-15197527</f>
        <v>2387062938.27</v>
      </c>
      <c r="I113" s="6">
        <f t="shared" si="1"/>
        <v>70.774781067741671</v>
      </c>
    </row>
  </sheetData>
  <mergeCells count="116">
    <mergeCell ref="A1:I1"/>
    <mergeCell ref="A3:E3"/>
    <mergeCell ref="F3:F4"/>
    <mergeCell ref="G3:G4"/>
    <mergeCell ref="H3:H4"/>
    <mergeCell ref="I3:I4"/>
    <mergeCell ref="A4:E4"/>
    <mergeCell ref="A11:E11"/>
    <mergeCell ref="A12:E12"/>
    <mergeCell ref="A13:E13"/>
    <mergeCell ref="A14:E14"/>
    <mergeCell ref="A15:E15"/>
    <mergeCell ref="A16:E16"/>
    <mergeCell ref="A5:E5"/>
    <mergeCell ref="A6:E6"/>
    <mergeCell ref="A7:E7"/>
    <mergeCell ref="A8:E8"/>
    <mergeCell ref="A9:E9"/>
    <mergeCell ref="A10:E10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A20:E20"/>
    <mergeCell ref="A21:E21"/>
    <mergeCell ref="A22:E22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71:E71"/>
    <mergeCell ref="A72:E72"/>
    <mergeCell ref="A73:E73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113:D113"/>
    <mergeCell ref="A107:D107"/>
    <mergeCell ref="A108:D108"/>
    <mergeCell ref="A109:D109"/>
    <mergeCell ref="A110:D110"/>
    <mergeCell ref="A111:D111"/>
    <mergeCell ref="A112:D112"/>
    <mergeCell ref="A101:E101"/>
    <mergeCell ref="A102:E102"/>
    <mergeCell ref="A103:D103"/>
    <mergeCell ref="A104:D104"/>
    <mergeCell ref="A105:D105"/>
    <mergeCell ref="A106:D10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кекв</vt:lpstr>
      <vt:lpstr>галузь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User_452d</cp:lastModifiedBy>
  <dcterms:created xsi:type="dcterms:W3CDTF">2021-09-13T08:34:43Z</dcterms:created>
  <dcterms:modified xsi:type="dcterms:W3CDTF">2021-09-14T05:52:09Z</dcterms:modified>
</cp:coreProperties>
</file>