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I556" i="2"/>
  <c r="H556"/>
  <c r="G556"/>
  <c r="F556"/>
  <c r="I555"/>
  <c r="I554"/>
  <c r="I553"/>
  <c r="I552"/>
  <c r="I551"/>
  <c r="I550"/>
  <c r="I549"/>
  <c r="I548"/>
  <c r="I547"/>
  <c r="I546"/>
  <c r="I545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H508"/>
  <c r="G508"/>
  <c r="F508"/>
  <c r="I507"/>
  <c r="I506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0"/>
  <c r="I399"/>
  <c r="I398"/>
  <c r="I397"/>
  <c r="I396"/>
  <c r="I395"/>
  <c r="I394"/>
  <c r="I393"/>
  <c r="I392"/>
  <c r="I391"/>
  <c r="I390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G360"/>
  <c r="I360" s="1"/>
  <c r="F360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28"/>
  <c r="I327"/>
  <c r="I326"/>
  <c r="I325"/>
  <c r="I324"/>
  <c r="I323"/>
  <c r="I322"/>
  <c r="I321"/>
  <c r="I320"/>
  <c r="I319"/>
  <c r="I318"/>
  <c r="I317"/>
  <c r="I316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H7"/>
  <c r="G7"/>
  <c r="I7" s="1"/>
  <c r="F7"/>
  <c r="I112" i="1"/>
  <c r="H112"/>
  <c r="G112"/>
  <c r="F112"/>
  <c r="I111"/>
  <c r="I110"/>
  <c r="H110"/>
  <c r="G110"/>
  <c r="F110"/>
  <c r="I109"/>
  <c r="I108"/>
  <c r="I107"/>
  <c r="I106"/>
  <c r="I105"/>
  <c r="I104"/>
  <c r="I103"/>
  <c r="I102"/>
  <c r="I101"/>
  <c r="H101"/>
  <c r="G101"/>
  <c r="F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G66"/>
  <c r="I66" s="1"/>
  <c r="F66"/>
  <c r="I65"/>
  <c r="I64"/>
  <c r="G64"/>
  <c r="F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H13"/>
  <c r="G13"/>
  <c r="I13" s="1"/>
  <c r="F13"/>
  <c r="I12"/>
  <c r="I11"/>
  <c r="I10"/>
  <c r="I9"/>
  <c r="I8"/>
  <c r="I7"/>
  <c r="H7"/>
  <c r="G7"/>
  <c r="F7"/>
</calcChain>
</file>

<file path=xl/sharedStrings.xml><?xml version="1.0" encoding="utf-8"?>
<sst xmlns="http://schemas.openxmlformats.org/spreadsheetml/2006/main" count="672" uniqueCount="89">
  <si>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12.07.2021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</si>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</sst>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left" vertical="top"/>
    </xf>
    <xf numFmtId="164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workbookViewId="0">
      <selection activeCell="J2" sqref="J2"/>
    </sheetView>
  </sheetViews>
  <sheetFormatPr defaultRowHeight="15"/>
  <cols>
    <col min="1" max="5" width="9.140625" style="1"/>
    <col min="6" max="6" width="15.85546875" style="1" customWidth="1"/>
    <col min="7" max="7" width="19.85546875" style="1" customWidth="1"/>
    <col min="8" max="8" width="17.5703125" style="1" customWidth="1"/>
    <col min="9" max="9" width="14.85546875" style="1" customWidth="1"/>
    <col min="10" max="16384" width="9.140625" style="2"/>
  </cols>
  <sheetData>
    <row r="1" spans="1:9" s="1" customFormat="1"/>
    <row r="2" spans="1:9" ht="50.25" customHeight="1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22" t="s">
        <v>2</v>
      </c>
      <c r="B5" s="22"/>
      <c r="C5" s="22"/>
      <c r="D5" s="22"/>
      <c r="E5" s="22"/>
      <c r="F5" s="23" t="s">
        <v>3</v>
      </c>
      <c r="G5" s="23" t="s">
        <v>4</v>
      </c>
      <c r="H5" s="23" t="s">
        <v>5</v>
      </c>
      <c r="I5" s="23" t="s">
        <v>6</v>
      </c>
    </row>
    <row r="6" spans="1:9" ht="48" customHeight="1">
      <c r="A6" s="22" t="s">
        <v>7</v>
      </c>
      <c r="B6" s="22"/>
      <c r="C6" s="22"/>
      <c r="D6" s="22"/>
      <c r="E6" s="22"/>
      <c r="F6" s="24"/>
      <c r="G6" s="24"/>
      <c r="H6" s="24"/>
      <c r="I6" s="24"/>
    </row>
    <row r="7" spans="1:9">
      <c r="A7" s="21" t="s">
        <v>8</v>
      </c>
      <c r="B7" s="21"/>
      <c r="C7" s="21"/>
      <c r="D7" s="21"/>
      <c r="E7" s="21"/>
      <c r="F7" s="10">
        <f>485227238-20872436</f>
        <v>464354802</v>
      </c>
      <c r="G7" s="10">
        <f>230106143-14072436</f>
        <v>216033707</v>
      </c>
      <c r="H7" s="10">
        <f>157162285.71-6305467</f>
        <v>150856818.71000001</v>
      </c>
      <c r="I7" s="11">
        <f>SUM(H7)/G7*100</f>
        <v>69.830222702237847</v>
      </c>
    </row>
    <row r="8" spans="1:9">
      <c r="A8" s="20" t="s">
        <v>9</v>
      </c>
      <c r="B8" s="20"/>
      <c r="C8" s="20"/>
      <c r="D8" s="20"/>
      <c r="E8" s="20"/>
      <c r="F8" s="12">
        <v>85555694</v>
      </c>
      <c r="G8" s="12">
        <v>50530353</v>
      </c>
      <c r="H8" s="12">
        <v>37973587.710000001</v>
      </c>
      <c r="I8" s="11">
        <f t="shared" ref="I8:I71" si="0">SUM(H8)/G8*100</f>
        <v>75.15005428519369</v>
      </c>
    </row>
    <row r="9" spans="1:9">
      <c r="A9" s="20" t="s">
        <v>10</v>
      </c>
      <c r="B9" s="20"/>
      <c r="C9" s="20"/>
      <c r="D9" s="20"/>
      <c r="E9" s="20"/>
      <c r="F9" s="12">
        <v>20833118</v>
      </c>
      <c r="G9" s="12">
        <v>16226379</v>
      </c>
      <c r="H9" s="12">
        <v>7171056.5899999999</v>
      </c>
      <c r="I9" s="11">
        <f t="shared" si="0"/>
        <v>44.193819150902364</v>
      </c>
    </row>
    <row r="10" spans="1:9">
      <c r="A10" s="20" t="s">
        <v>11</v>
      </c>
      <c r="B10" s="20"/>
      <c r="C10" s="20"/>
      <c r="D10" s="20"/>
      <c r="E10" s="20"/>
      <c r="F10" s="12">
        <v>461390</v>
      </c>
      <c r="G10" s="12">
        <v>144390</v>
      </c>
      <c r="H10" s="12">
        <v>113477.75</v>
      </c>
      <c r="I10" s="11">
        <f t="shared" si="0"/>
        <v>78.591142045848045</v>
      </c>
    </row>
    <row r="11" spans="1:9">
      <c r="A11" s="20" t="s">
        <v>12</v>
      </c>
      <c r="B11" s="20"/>
      <c r="C11" s="20"/>
      <c r="D11" s="20"/>
      <c r="E11" s="20"/>
      <c r="F11" s="12">
        <v>2108800</v>
      </c>
      <c r="G11" s="12">
        <v>809648</v>
      </c>
      <c r="H11" s="12">
        <v>454425.98</v>
      </c>
      <c r="I11" s="11">
        <f t="shared" si="0"/>
        <v>56.12636355552042</v>
      </c>
    </row>
    <row r="12" spans="1:9">
      <c r="A12" s="20" t="s">
        <v>13</v>
      </c>
      <c r="B12" s="20"/>
      <c r="C12" s="20"/>
      <c r="D12" s="20"/>
      <c r="E12" s="20"/>
      <c r="F12" s="12">
        <v>344922800</v>
      </c>
      <c r="G12" s="12">
        <v>142906537</v>
      </c>
      <c r="H12" s="12">
        <v>105144270.68000001</v>
      </c>
      <c r="I12" s="11">
        <f t="shared" si="0"/>
        <v>73.575550067384256</v>
      </c>
    </row>
    <row r="13" spans="1:9">
      <c r="A13" s="20" t="s">
        <v>14</v>
      </c>
      <c r="B13" s="20"/>
      <c r="C13" s="20"/>
      <c r="D13" s="20"/>
      <c r="E13" s="20"/>
      <c r="F13" s="12">
        <f>20995436-20872436</f>
        <v>123000</v>
      </c>
      <c r="G13" s="12">
        <f>14138836-14072436</f>
        <v>66400</v>
      </c>
      <c r="H13" s="12">
        <f>6305467-6305467</f>
        <v>0</v>
      </c>
      <c r="I13" s="11">
        <f t="shared" si="0"/>
        <v>0</v>
      </c>
    </row>
    <row r="14" spans="1:9">
      <c r="A14" s="20" t="s">
        <v>15</v>
      </c>
      <c r="B14" s="20"/>
      <c r="C14" s="20"/>
      <c r="D14" s="20"/>
      <c r="E14" s="20"/>
      <c r="F14" s="12">
        <v>10350000</v>
      </c>
      <c r="G14" s="12">
        <v>5350000</v>
      </c>
      <c r="H14" s="13"/>
      <c r="I14" s="11">
        <f t="shared" si="0"/>
        <v>0</v>
      </c>
    </row>
    <row r="15" spans="1:9">
      <c r="A15" s="21" t="s">
        <v>16</v>
      </c>
      <c r="B15" s="21"/>
      <c r="C15" s="21"/>
      <c r="D15" s="21"/>
      <c r="E15" s="21"/>
      <c r="F15" s="10">
        <v>1946726464.3599999</v>
      </c>
      <c r="G15" s="10">
        <v>1171732663.96</v>
      </c>
      <c r="H15" s="10">
        <v>1026342175.9299999</v>
      </c>
      <c r="I15" s="11">
        <f t="shared" si="0"/>
        <v>87.591837924989051</v>
      </c>
    </row>
    <row r="16" spans="1:9">
      <c r="A16" s="20" t="s">
        <v>9</v>
      </c>
      <c r="B16" s="20"/>
      <c r="C16" s="20"/>
      <c r="D16" s="20"/>
      <c r="E16" s="20"/>
      <c r="F16" s="12">
        <v>6643200</v>
      </c>
      <c r="G16" s="12">
        <v>3731391</v>
      </c>
      <c r="H16" s="12">
        <v>3134040.06</v>
      </c>
      <c r="I16" s="11">
        <f t="shared" si="0"/>
        <v>83.991199528540434</v>
      </c>
    </row>
    <row r="17" spans="1:9">
      <c r="A17" s="20" t="s">
        <v>17</v>
      </c>
      <c r="B17" s="20"/>
      <c r="C17" s="20"/>
      <c r="D17" s="20"/>
      <c r="E17" s="20"/>
      <c r="F17" s="12">
        <v>1916659370.3599999</v>
      </c>
      <c r="G17" s="12">
        <v>1155794228.96</v>
      </c>
      <c r="H17" s="12">
        <v>1017369015.49</v>
      </c>
      <c r="I17" s="11">
        <f t="shared" si="0"/>
        <v>88.02336869301061</v>
      </c>
    </row>
    <row r="18" spans="1:9">
      <c r="A18" s="20" t="s">
        <v>10</v>
      </c>
      <c r="B18" s="20"/>
      <c r="C18" s="20"/>
      <c r="D18" s="20"/>
      <c r="E18" s="20"/>
      <c r="F18" s="12">
        <v>6575400</v>
      </c>
      <c r="G18" s="12">
        <v>3178110</v>
      </c>
      <c r="H18" s="12">
        <v>1972400</v>
      </c>
      <c r="I18" s="11">
        <f t="shared" si="0"/>
        <v>62.062043164018867</v>
      </c>
    </row>
    <row r="19" spans="1:9">
      <c r="A19" s="20" t="s">
        <v>11</v>
      </c>
      <c r="B19" s="20"/>
      <c r="C19" s="20"/>
      <c r="D19" s="20"/>
      <c r="E19" s="20"/>
      <c r="F19" s="12">
        <v>3825668</v>
      </c>
      <c r="G19" s="12">
        <v>1987440</v>
      </c>
      <c r="H19" s="12">
        <v>1539165.51</v>
      </c>
      <c r="I19" s="11">
        <f t="shared" si="0"/>
        <v>77.444627762347537</v>
      </c>
    </row>
    <row r="20" spans="1:9">
      <c r="A20" s="20" t="s">
        <v>13</v>
      </c>
      <c r="B20" s="20"/>
      <c r="C20" s="20"/>
      <c r="D20" s="20"/>
      <c r="E20" s="20"/>
      <c r="F20" s="12">
        <v>13022826</v>
      </c>
      <c r="G20" s="12">
        <v>7041494</v>
      </c>
      <c r="H20" s="12">
        <v>2327554.87</v>
      </c>
      <c r="I20" s="11">
        <f t="shared" si="0"/>
        <v>33.054844185055046</v>
      </c>
    </row>
    <row r="21" spans="1:9">
      <c r="A21" s="21" t="s">
        <v>18</v>
      </c>
      <c r="B21" s="21"/>
      <c r="C21" s="21"/>
      <c r="D21" s="21"/>
      <c r="E21" s="21"/>
      <c r="F21" s="10">
        <v>131640740.76000001</v>
      </c>
      <c r="G21" s="10">
        <v>80372427</v>
      </c>
      <c r="H21" s="10">
        <v>68995870.370000005</v>
      </c>
      <c r="I21" s="11">
        <f t="shared" si="0"/>
        <v>85.845199585673839</v>
      </c>
    </row>
    <row r="22" spans="1:9">
      <c r="A22" s="20" t="s">
        <v>9</v>
      </c>
      <c r="B22" s="20"/>
      <c r="C22" s="20"/>
      <c r="D22" s="20"/>
      <c r="E22" s="20"/>
      <c r="F22" s="12">
        <v>4894400</v>
      </c>
      <c r="G22" s="12">
        <v>2874102</v>
      </c>
      <c r="H22" s="12">
        <v>2454238.4300000002</v>
      </c>
      <c r="I22" s="11">
        <f t="shared" si="0"/>
        <v>85.39148680179062</v>
      </c>
    </row>
    <row r="23" spans="1:9">
      <c r="A23" s="20" t="s">
        <v>19</v>
      </c>
      <c r="B23" s="20"/>
      <c r="C23" s="20"/>
      <c r="D23" s="20"/>
      <c r="E23" s="20"/>
      <c r="F23" s="12">
        <v>117443400</v>
      </c>
      <c r="G23" s="12">
        <v>69758325</v>
      </c>
      <c r="H23" s="12">
        <v>61240631.939999998</v>
      </c>
      <c r="I23" s="11">
        <f t="shared" si="0"/>
        <v>87.789711034489429</v>
      </c>
    </row>
    <row r="24" spans="1:9">
      <c r="A24" s="20" t="s">
        <v>13</v>
      </c>
      <c r="B24" s="20"/>
      <c r="C24" s="20"/>
      <c r="D24" s="20"/>
      <c r="E24" s="20"/>
      <c r="F24" s="12">
        <v>3802940.76</v>
      </c>
      <c r="G24" s="12">
        <v>2240000</v>
      </c>
      <c r="H24" s="13"/>
      <c r="I24" s="11">
        <f t="shared" si="0"/>
        <v>0</v>
      </c>
    </row>
    <row r="25" spans="1:9">
      <c r="A25" s="20" t="s">
        <v>14</v>
      </c>
      <c r="B25" s="20"/>
      <c r="C25" s="20"/>
      <c r="D25" s="20"/>
      <c r="E25" s="20"/>
      <c r="F25" s="12">
        <v>5500000</v>
      </c>
      <c r="G25" s="12">
        <v>5500000</v>
      </c>
      <c r="H25" s="12">
        <v>5301000</v>
      </c>
      <c r="I25" s="11">
        <f t="shared" si="0"/>
        <v>96.381818181818176</v>
      </c>
    </row>
    <row r="26" spans="1:9">
      <c r="A26" s="21" t="s">
        <v>20</v>
      </c>
      <c r="B26" s="21"/>
      <c r="C26" s="21"/>
      <c r="D26" s="21"/>
      <c r="E26" s="21"/>
      <c r="F26" s="10">
        <v>215481177</v>
      </c>
      <c r="G26" s="10">
        <v>123630179.89</v>
      </c>
      <c r="H26" s="10">
        <v>97976733.209999993</v>
      </c>
      <c r="I26" s="11">
        <f t="shared" si="0"/>
        <v>79.249850883639269</v>
      </c>
    </row>
    <row r="27" spans="1:9">
      <c r="A27" s="20" t="s">
        <v>9</v>
      </c>
      <c r="B27" s="20"/>
      <c r="C27" s="20"/>
      <c r="D27" s="20"/>
      <c r="E27" s="20"/>
      <c r="F27" s="12">
        <v>60620200</v>
      </c>
      <c r="G27" s="12">
        <v>37536381</v>
      </c>
      <c r="H27" s="12">
        <v>32291083.93</v>
      </c>
      <c r="I27" s="11">
        <f t="shared" si="0"/>
        <v>86.026098067365638</v>
      </c>
    </row>
    <row r="28" spans="1:9">
      <c r="A28" s="20" t="s">
        <v>10</v>
      </c>
      <c r="B28" s="20"/>
      <c r="C28" s="20"/>
      <c r="D28" s="20"/>
      <c r="E28" s="20"/>
      <c r="F28" s="12">
        <v>154860977</v>
      </c>
      <c r="G28" s="12">
        <v>86093798.890000001</v>
      </c>
      <c r="H28" s="12">
        <v>65685649.280000001</v>
      </c>
      <c r="I28" s="11">
        <f t="shared" si="0"/>
        <v>76.295447670888578</v>
      </c>
    </row>
    <row r="29" spans="1:9">
      <c r="A29" s="21" t="s">
        <v>21</v>
      </c>
      <c r="B29" s="21"/>
      <c r="C29" s="21"/>
      <c r="D29" s="21"/>
      <c r="E29" s="21"/>
      <c r="F29" s="10">
        <v>223183321</v>
      </c>
      <c r="G29" s="10">
        <v>126875683</v>
      </c>
      <c r="H29" s="10">
        <v>110031561.84999999</v>
      </c>
      <c r="I29" s="11">
        <f t="shared" si="0"/>
        <v>86.72391686750565</v>
      </c>
    </row>
    <row r="30" spans="1:9">
      <c r="A30" s="20" t="s">
        <v>9</v>
      </c>
      <c r="B30" s="20"/>
      <c r="C30" s="20"/>
      <c r="D30" s="20"/>
      <c r="E30" s="20"/>
      <c r="F30" s="12">
        <v>3573600</v>
      </c>
      <c r="G30" s="12">
        <v>2049613</v>
      </c>
      <c r="H30" s="12">
        <v>1631093.86</v>
      </c>
      <c r="I30" s="11">
        <f t="shared" si="0"/>
        <v>79.580577406564075</v>
      </c>
    </row>
    <row r="31" spans="1:9">
      <c r="A31" s="20" t="s">
        <v>17</v>
      </c>
      <c r="B31" s="20"/>
      <c r="C31" s="20"/>
      <c r="D31" s="20"/>
      <c r="E31" s="20"/>
      <c r="F31" s="12">
        <v>74755729</v>
      </c>
      <c r="G31" s="12">
        <v>45459982</v>
      </c>
      <c r="H31" s="12">
        <v>43174079.729999997</v>
      </c>
      <c r="I31" s="11">
        <f t="shared" si="0"/>
        <v>94.971616420789601</v>
      </c>
    </row>
    <row r="32" spans="1:9">
      <c r="A32" s="20" t="s">
        <v>11</v>
      </c>
      <c r="B32" s="20"/>
      <c r="C32" s="20"/>
      <c r="D32" s="20"/>
      <c r="E32" s="20"/>
      <c r="F32" s="12">
        <v>140842029</v>
      </c>
      <c r="G32" s="12">
        <v>78215964</v>
      </c>
      <c r="H32" s="12">
        <v>65226388.259999998</v>
      </c>
      <c r="I32" s="11">
        <f t="shared" si="0"/>
        <v>83.392679606940604</v>
      </c>
    </row>
    <row r="33" spans="1:9">
      <c r="A33" s="20" t="s">
        <v>13</v>
      </c>
      <c r="B33" s="20"/>
      <c r="C33" s="20"/>
      <c r="D33" s="20"/>
      <c r="E33" s="20"/>
      <c r="F33" s="12">
        <v>4011963</v>
      </c>
      <c r="G33" s="12">
        <v>1150124</v>
      </c>
      <c r="H33" s="13"/>
      <c r="I33" s="11">
        <f t="shared" si="0"/>
        <v>0</v>
      </c>
    </row>
    <row r="34" spans="1:9">
      <c r="A34" s="21" t="s">
        <v>22</v>
      </c>
      <c r="B34" s="21"/>
      <c r="C34" s="21"/>
      <c r="D34" s="21"/>
      <c r="E34" s="21"/>
      <c r="F34" s="10">
        <v>172443086</v>
      </c>
      <c r="G34" s="10">
        <v>95801090</v>
      </c>
      <c r="H34" s="10">
        <v>79485037.409999996</v>
      </c>
      <c r="I34" s="11">
        <f t="shared" si="0"/>
        <v>82.968823642820766</v>
      </c>
    </row>
    <row r="35" spans="1:9">
      <c r="A35" s="20" t="s">
        <v>9</v>
      </c>
      <c r="B35" s="20"/>
      <c r="C35" s="20"/>
      <c r="D35" s="20"/>
      <c r="E35" s="20"/>
      <c r="F35" s="12">
        <v>2507600</v>
      </c>
      <c r="G35" s="12">
        <v>1448988</v>
      </c>
      <c r="H35" s="12">
        <v>1238359.23</v>
      </c>
      <c r="I35" s="11">
        <f t="shared" si="0"/>
        <v>85.463732618903677</v>
      </c>
    </row>
    <row r="36" spans="1:9">
      <c r="A36" s="20" t="s">
        <v>23</v>
      </c>
      <c r="B36" s="20"/>
      <c r="C36" s="20"/>
      <c r="D36" s="20"/>
      <c r="E36" s="20"/>
      <c r="F36" s="12">
        <v>169935486</v>
      </c>
      <c r="G36" s="12">
        <v>94352102</v>
      </c>
      <c r="H36" s="12">
        <v>78246678.180000007</v>
      </c>
      <c r="I36" s="11">
        <f t="shared" si="0"/>
        <v>82.93050872358944</v>
      </c>
    </row>
    <row r="37" spans="1:9">
      <c r="A37" s="21" t="s">
        <v>24</v>
      </c>
      <c r="B37" s="21"/>
      <c r="C37" s="21"/>
      <c r="D37" s="21"/>
      <c r="E37" s="21"/>
      <c r="F37" s="10">
        <v>505326519.39999998</v>
      </c>
      <c r="G37" s="10">
        <v>257742450.40000001</v>
      </c>
      <c r="H37" s="10">
        <v>136998871.78</v>
      </c>
      <c r="I37" s="11">
        <f t="shared" si="0"/>
        <v>53.153398505906345</v>
      </c>
    </row>
    <row r="38" spans="1:9">
      <c r="A38" s="20" t="s">
        <v>9</v>
      </c>
      <c r="B38" s="20"/>
      <c r="C38" s="20"/>
      <c r="D38" s="20"/>
      <c r="E38" s="20"/>
      <c r="F38" s="12">
        <v>26829500</v>
      </c>
      <c r="G38" s="12">
        <v>15775834</v>
      </c>
      <c r="H38" s="12">
        <v>13293342.43</v>
      </c>
      <c r="I38" s="11">
        <f t="shared" si="0"/>
        <v>84.263959864182141</v>
      </c>
    </row>
    <row r="39" spans="1:9">
      <c r="A39" s="20" t="s">
        <v>12</v>
      </c>
      <c r="B39" s="20"/>
      <c r="C39" s="20"/>
      <c r="D39" s="20"/>
      <c r="E39" s="20"/>
      <c r="F39" s="12">
        <v>334783073</v>
      </c>
      <c r="G39" s="12">
        <v>167859713</v>
      </c>
      <c r="H39" s="12">
        <v>97100858.019999996</v>
      </c>
      <c r="I39" s="11">
        <f t="shared" si="0"/>
        <v>57.84643395643122</v>
      </c>
    </row>
    <row r="40" spans="1:9">
      <c r="A40" s="20" t="s">
        <v>13</v>
      </c>
      <c r="B40" s="20"/>
      <c r="C40" s="20"/>
      <c r="D40" s="20"/>
      <c r="E40" s="20"/>
      <c r="F40" s="12">
        <v>142770680.40000001</v>
      </c>
      <c r="G40" s="12">
        <v>73495437.400000006</v>
      </c>
      <c r="H40" s="12">
        <v>26589071.329999998</v>
      </c>
      <c r="I40" s="11">
        <f t="shared" si="0"/>
        <v>36.177853034996694</v>
      </c>
    </row>
    <row r="41" spans="1:9">
      <c r="A41" s="20" t="s">
        <v>14</v>
      </c>
      <c r="B41" s="20"/>
      <c r="C41" s="20"/>
      <c r="D41" s="20"/>
      <c r="E41" s="20"/>
      <c r="F41" s="12">
        <v>943266</v>
      </c>
      <c r="G41" s="12">
        <v>611466</v>
      </c>
      <c r="H41" s="12">
        <v>15600</v>
      </c>
      <c r="I41" s="11">
        <f t="shared" si="0"/>
        <v>2.5512456947728901</v>
      </c>
    </row>
    <row r="42" spans="1:9">
      <c r="A42" s="21" t="s">
        <v>25</v>
      </c>
      <c r="B42" s="21"/>
      <c r="C42" s="21"/>
      <c r="D42" s="21"/>
      <c r="E42" s="21"/>
      <c r="F42" s="10">
        <v>104735500</v>
      </c>
      <c r="G42" s="10">
        <v>53367031</v>
      </c>
      <c r="H42" s="10">
        <v>4932039.05</v>
      </c>
      <c r="I42" s="11">
        <f t="shared" si="0"/>
        <v>9.2417340024030938</v>
      </c>
    </row>
    <row r="43" spans="1:9">
      <c r="A43" s="20" t="s">
        <v>9</v>
      </c>
      <c r="B43" s="20"/>
      <c r="C43" s="20"/>
      <c r="D43" s="20"/>
      <c r="E43" s="20"/>
      <c r="F43" s="12">
        <v>7235500</v>
      </c>
      <c r="G43" s="12">
        <v>4081916</v>
      </c>
      <c r="H43" s="12">
        <v>3445471.34</v>
      </c>
      <c r="I43" s="11">
        <f t="shared" si="0"/>
        <v>84.408188213574206</v>
      </c>
    </row>
    <row r="44" spans="1:9">
      <c r="A44" s="20" t="s">
        <v>13</v>
      </c>
      <c r="B44" s="20"/>
      <c r="C44" s="20"/>
      <c r="D44" s="20"/>
      <c r="E44" s="20"/>
      <c r="F44" s="12">
        <v>97500000</v>
      </c>
      <c r="G44" s="12">
        <v>49285115</v>
      </c>
      <c r="H44" s="12">
        <v>1486567.71</v>
      </c>
      <c r="I44" s="11">
        <f t="shared" si="0"/>
        <v>3.0162610151158216</v>
      </c>
    </row>
    <row r="45" spans="1:9">
      <c r="A45" s="21" t="s">
        <v>26</v>
      </c>
      <c r="B45" s="21"/>
      <c r="C45" s="21"/>
      <c r="D45" s="21"/>
      <c r="E45" s="21"/>
      <c r="F45" s="10">
        <v>121252174.98</v>
      </c>
      <c r="G45" s="10">
        <v>46147792.979999997</v>
      </c>
      <c r="H45" s="10">
        <v>16943687.170000002</v>
      </c>
      <c r="I45" s="11">
        <f t="shared" si="0"/>
        <v>36.716137600216832</v>
      </c>
    </row>
    <row r="46" spans="1:9">
      <c r="A46" s="20" t="s">
        <v>9</v>
      </c>
      <c r="B46" s="20"/>
      <c r="C46" s="20"/>
      <c r="D46" s="20"/>
      <c r="E46" s="20"/>
      <c r="F46" s="12">
        <v>6071500</v>
      </c>
      <c r="G46" s="12">
        <v>3435118</v>
      </c>
      <c r="H46" s="12">
        <v>2619697.73</v>
      </c>
      <c r="I46" s="11">
        <f t="shared" si="0"/>
        <v>76.262234077548428</v>
      </c>
    </row>
    <row r="47" spans="1:9">
      <c r="A47" s="20" t="s">
        <v>13</v>
      </c>
      <c r="B47" s="20"/>
      <c r="C47" s="20"/>
      <c r="D47" s="20"/>
      <c r="E47" s="20"/>
      <c r="F47" s="12">
        <v>115180674.98</v>
      </c>
      <c r="G47" s="12">
        <v>42712674.979999997</v>
      </c>
      <c r="H47" s="12">
        <v>14323989.439999999</v>
      </c>
      <c r="I47" s="11">
        <f t="shared" si="0"/>
        <v>33.535688052099609</v>
      </c>
    </row>
    <row r="48" spans="1:9">
      <c r="A48" s="21" t="s">
        <v>27</v>
      </c>
      <c r="B48" s="21"/>
      <c r="C48" s="21"/>
      <c r="D48" s="21"/>
      <c r="E48" s="21"/>
      <c r="F48" s="10">
        <v>15348700</v>
      </c>
      <c r="G48" s="10">
        <v>8058122</v>
      </c>
      <c r="H48" s="10">
        <v>4181737.7</v>
      </c>
      <c r="I48" s="11">
        <f t="shared" si="0"/>
        <v>51.894693329289389</v>
      </c>
    </row>
    <row r="49" spans="1:9">
      <c r="A49" s="20" t="s">
        <v>9</v>
      </c>
      <c r="B49" s="20"/>
      <c r="C49" s="20"/>
      <c r="D49" s="20"/>
      <c r="E49" s="20"/>
      <c r="F49" s="12">
        <v>9064915</v>
      </c>
      <c r="G49" s="12">
        <v>5222615</v>
      </c>
      <c r="H49" s="12">
        <v>4061738.7</v>
      </c>
      <c r="I49" s="11">
        <f t="shared" si="0"/>
        <v>77.772125649698481</v>
      </c>
    </row>
    <row r="50" spans="1:9">
      <c r="A50" s="20" t="s">
        <v>13</v>
      </c>
      <c r="B50" s="20"/>
      <c r="C50" s="20"/>
      <c r="D50" s="20"/>
      <c r="E50" s="20"/>
      <c r="F50" s="12">
        <v>6283785</v>
      </c>
      <c r="G50" s="12">
        <v>2835507</v>
      </c>
      <c r="H50" s="12">
        <v>119999</v>
      </c>
      <c r="I50" s="11">
        <f t="shared" si="0"/>
        <v>4.2320121234050916</v>
      </c>
    </row>
    <row r="51" spans="1:9">
      <c r="A51" s="21" t="s">
        <v>28</v>
      </c>
      <c r="B51" s="21"/>
      <c r="C51" s="21"/>
      <c r="D51" s="21"/>
      <c r="E51" s="21"/>
      <c r="F51" s="10">
        <v>5598017</v>
      </c>
      <c r="G51" s="10">
        <v>3142952</v>
      </c>
      <c r="H51" s="10">
        <v>2592299.96</v>
      </c>
      <c r="I51" s="11">
        <f t="shared" si="0"/>
        <v>82.479782064759505</v>
      </c>
    </row>
    <row r="52" spans="1:9">
      <c r="A52" s="20" t="s">
        <v>9</v>
      </c>
      <c r="B52" s="20"/>
      <c r="C52" s="20"/>
      <c r="D52" s="20"/>
      <c r="E52" s="20"/>
      <c r="F52" s="12">
        <v>5598017</v>
      </c>
      <c r="G52" s="12">
        <v>3142952</v>
      </c>
      <c r="H52" s="12">
        <v>2592299.96</v>
      </c>
      <c r="I52" s="11">
        <f t="shared" si="0"/>
        <v>82.479782064759505</v>
      </c>
    </row>
    <row r="53" spans="1:9">
      <c r="A53" s="21" t="s">
        <v>29</v>
      </c>
      <c r="B53" s="21"/>
      <c r="C53" s="21"/>
      <c r="D53" s="21"/>
      <c r="E53" s="21"/>
      <c r="F53" s="10">
        <v>20322087</v>
      </c>
      <c r="G53" s="10">
        <v>12515709</v>
      </c>
      <c r="H53" s="10">
        <v>5399153.2599999998</v>
      </c>
      <c r="I53" s="11">
        <f t="shared" si="0"/>
        <v>43.139012420311147</v>
      </c>
    </row>
    <row r="54" spans="1:9">
      <c r="A54" s="20" t="s">
        <v>9</v>
      </c>
      <c r="B54" s="20"/>
      <c r="C54" s="20"/>
      <c r="D54" s="20"/>
      <c r="E54" s="20"/>
      <c r="F54" s="12">
        <v>7064100</v>
      </c>
      <c r="G54" s="12">
        <v>4339087</v>
      </c>
      <c r="H54" s="12">
        <v>3480257.8</v>
      </c>
      <c r="I54" s="11">
        <f t="shared" si="0"/>
        <v>80.207144959296727</v>
      </c>
    </row>
    <row r="55" spans="1:9">
      <c r="A55" s="20" t="s">
        <v>14</v>
      </c>
      <c r="B55" s="20"/>
      <c r="C55" s="20"/>
      <c r="D55" s="20"/>
      <c r="E55" s="20"/>
      <c r="F55" s="12">
        <v>13257987</v>
      </c>
      <c r="G55" s="12">
        <v>8176622</v>
      </c>
      <c r="H55" s="12">
        <v>1918895.46</v>
      </c>
      <c r="I55" s="11">
        <f t="shared" si="0"/>
        <v>23.46807104449735</v>
      </c>
    </row>
    <row r="56" spans="1:9">
      <c r="A56" s="21" t="s">
        <v>30</v>
      </c>
      <c r="B56" s="21"/>
      <c r="C56" s="21"/>
      <c r="D56" s="21"/>
      <c r="E56" s="21"/>
      <c r="F56" s="10">
        <v>6661200</v>
      </c>
      <c r="G56" s="10">
        <v>3665937</v>
      </c>
      <c r="H56" s="10">
        <v>2697221.3</v>
      </c>
      <c r="I56" s="11">
        <f t="shared" si="0"/>
        <v>73.575222378344193</v>
      </c>
    </row>
    <row r="57" spans="1:9">
      <c r="A57" s="20" t="s">
        <v>9</v>
      </c>
      <c r="B57" s="20"/>
      <c r="C57" s="20"/>
      <c r="D57" s="20"/>
      <c r="E57" s="20"/>
      <c r="F57" s="12">
        <v>6361200</v>
      </c>
      <c r="G57" s="12">
        <v>3365937</v>
      </c>
      <c r="H57" s="12">
        <v>2697221.3</v>
      </c>
      <c r="I57" s="11">
        <f t="shared" si="0"/>
        <v>80.132851565552173</v>
      </c>
    </row>
    <row r="58" spans="1:9">
      <c r="A58" s="20" t="s">
        <v>13</v>
      </c>
      <c r="B58" s="20"/>
      <c r="C58" s="20"/>
      <c r="D58" s="20"/>
      <c r="E58" s="20"/>
      <c r="F58" s="12">
        <v>300000</v>
      </c>
      <c r="G58" s="12">
        <v>300000</v>
      </c>
      <c r="H58" s="13"/>
      <c r="I58" s="11">
        <f t="shared" si="0"/>
        <v>0</v>
      </c>
    </row>
    <row r="59" spans="1:9">
      <c r="A59" s="21" t="s">
        <v>31</v>
      </c>
      <c r="B59" s="21"/>
      <c r="C59" s="21"/>
      <c r="D59" s="21"/>
      <c r="E59" s="21"/>
      <c r="F59" s="10">
        <v>26814100</v>
      </c>
      <c r="G59" s="10">
        <v>15015415</v>
      </c>
      <c r="H59" s="10">
        <v>11746274.6</v>
      </c>
      <c r="I59" s="11">
        <f t="shared" si="0"/>
        <v>78.228104917513093</v>
      </c>
    </row>
    <row r="60" spans="1:9">
      <c r="A60" s="20" t="s">
        <v>9</v>
      </c>
      <c r="B60" s="20"/>
      <c r="C60" s="20"/>
      <c r="D60" s="20"/>
      <c r="E60" s="20"/>
      <c r="F60" s="12">
        <v>26814100</v>
      </c>
      <c r="G60" s="12">
        <v>15015415</v>
      </c>
      <c r="H60" s="12">
        <v>11746274.6</v>
      </c>
      <c r="I60" s="11">
        <f t="shared" si="0"/>
        <v>78.228104917513093</v>
      </c>
    </row>
    <row r="61" spans="1:9">
      <c r="A61" s="21" t="s">
        <v>32</v>
      </c>
      <c r="B61" s="21"/>
      <c r="C61" s="21"/>
      <c r="D61" s="21"/>
      <c r="E61" s="21"/>
      <c r="F61" s="10">
        <v>11623000</v>
      </c>
      <c r="G61" s="10">
        <v>6513358</v>
      </c>
      <c r="H61" s="10">
        <v>4976901.8</v>
      </c>
      <c r="I61" s="11">
        <f t="shared" si="0"/>
        <v>76.410690153988156</v>
      </c>
    </row>
    <row r="62" spans="1:9">
      <c r="A62" s="20" t="s">
        <v>9</v>
      </c>
      <c r="B62" s="20"/>
      <c r="C62" s="20"/>
      <c r="D62" s="20"/>
      <c r="E62" s="20"/>
      <c r="F62" s="12">
        <v>9888600</v>
      </c>
      <c r="G62" s="12">
        <v>5798958</v>
      </c>
      <c r="H62" s="12">
        <v>4952901.8</v>
      </c>
      <c r="I62" s="11">
        <f t="shared" si="0"/>
        <v>85.410203005436486</v>
      </c>
    </row>
    <row r="63" spans="1:9">
      <c r="A63" s="20" t="s">
        <v>13</v>
      </c>
      <c r="B63" s="20"/>
      <c r="C63" s="20"/>
      <c r="D63" s="20"/>
      <c r="E63" s="20"/>
      <c r="F63" s="12">
        <v>1734400</v>
      </c>
      <c r="G63" s="12">
        <v>714400</v>
      </c>
      <c r="H63" s="12">
        <v>24000</v>
      </c>
      <c r="I63" s="11">
        <f t="shared" si="0"/>
        <v>3.3594624860022395</v>
      </c>
    </row>
    <row r="64" spans="1:9">
      <c r="A64" s="21" t="s">
        <v>33</v>
      </c>
      <c r="B64" s="21"/>
      <c r="C64" s="21"/>
      <c r="D64" s="21"/>
      <c r="E64" s="21"/>
      <c r="F64" s="10">
        <f>158321875-13671525</f>
        <v>144650350</v>
      </c>
      <c r="G64" s="10">
        <f>87314939-2463790</f>
        <v>84851149</v>
      </c>
      <c r="H64" s="10">
        <v>64315799.659999996</v>
      </c>
      <c r="I64" s="11">
        <f t="shared" si="0"/>
        <v>75.798383896958185</v>
      </c>
    </row>
    <row r="65" spans="1:9">
      <c r="A65" s="20" t="s">
        <v>9</v>
      </c>
      <c r="B65" s="20"/>
      <c r="C65" s="20"/>
      <c r="D65" s="20"/>
      <c r="E65" s="20"/>
      <c r="F65" s="12">
        <v>17226800</v>
      </c>
      <c r="G65" s="12">
        <v>10860789</v>
      </c>
      <c r="H65" s="12">
        <v>7186599.6600000001</v>
      </c>
      <c r="I65" s="11">
        <f t="shared" si="0"/>
        <v>66.170143439855067</v>
      </c>
    </row>
    <row r="66" spans="1:9">
      <c r="A66" s="20" t="s">
        <v>14</v>
      </c>
      <c r="B66" s="20"/>
      <c r="C66" s="20"/>
      <c r="D66" s="20"/>
      <c r="E66" s="20"/>
      <c r="F66" s="12">
        <f>32849975-13671525</f>
        <v>19178450</v>
      </c>
      <c r="G66" s="12">
        <f>13311350-2463790</f>
        <v>10847560</v>
      </c>
      <c r="H66" s="13"/>
      <c r="I66" s="11">
        <f t="shared" si="0"/>
        <v>0</v>
      </c>
    </row>
    <row r="67" spans="1:9">
      <c r="A67" s="20" t="s">
        <v>15</v>
      </c>
      <c r="B67" s="20"/>
      <c r="C67" s="20"/>
      <c r="D67" s="20"/>
      <c r="E67" s="20"/>
      <c r="F67" s="12">
        <v>108245100</v>
      </c>
      <c r="G67" s="12">
        <v>63142800</v>
      </c>
      <c r="H67" s="12">
        <v>57129200</v>
      </c>
      <c r="I67" s="11">
        <f t="shared" si="0"/>
        <v>90.476190476190482</v>
      </c>
    </row>
    <row r="68" spans="1:9">
      <c r="A68" s="21" t="s">
        <v>34</v>
      </c>
      <c r="B68" s="21"/>
      <c r="C68" s="21"/>
      <c r="D68" s="21"/>
      <c r="E68" s="21"/>
      <c r="F68" s="10">
        <v>11752322</v>
      </c>
      <c r="G68" s="10">
        <v>6433304</v>
      </c>
      <c r="H68" s="10">
        <v>4410734.33</v>
      </c>
      <c r="I68" s="11">
        <f t="shared" si="0"/>
        <v>68.560949863398349</v>
      </c>
    </row>
    <row r="69" spans="1:9">
      <c r="A69" s="20" t="s">
        <v>9</v>
      </c>
      <c r="B69" s="20"/>
      <c r="C69" s="20"/>
      <c r="D69" s="20"/>
      <c r="E69" s="20"/>
      <c r="F69" s="12">
        <v>10372228</v>
      </c>
      <c r="G69" s="12">
        <v>5618332</v>
      </c>
      <c r="H69" s="12">
        <v>4085147.73</v>
      </c>
      <c r="I69" s="11">
        <f t="shared" si="0"/>
        <v>72.711041818105443</v>
      </c>
    </row>
    <row r="70" spans="1:9">
      <c r="A70" s="20" t="s">
        <v>12</v>
      </c>
      <c r="B70" s="20"/>
      <c r="C70" s="20"/>
      <c r="D70" s="20"/>
      <c r="E70" s="20"/>
      <c r="F70" s="12">
        <v>1198022</v>
      </c>
      <c r="G70" s="12">
        <v>698900</v>
      </c>
      <c r="H70" s="12">
        <v>325586.59999999998</v>
      </c>
      <c r="I70" s="11">
        <f t="shared" si="0"/>
        <v>46.585577335813419</v>
      </c>
    </row>
    <row r="71" spans="1:9">
      <c r="A71" s="20" t="s">
        <v>13</v>
      </c>
      <c r="B71" s="20"/>
      <c r="C71" s="20"/>
      <c r="D71" s="20"/>
      <c r="E71" s="20"/>
      <c r="F71" s="12">
        <v>182072</v>
      </c>
      <c r="G71" s="12">
        <v>116072</v>
      </c>
      <c r="H71" s="13"/>
      <c r="I71" s="11">
        <f t="shared" si="0"/>
        <v>0</v>
      </c>
    </row>
    <row r="72" spans="1:9">
      <c r="A72" s="21" t="s">
        <v>35</v>
      </c>
      <c r="B72" s="21"/>
      <c r="C72" s="21"/>
      <c r="D72" s="21"/>
      <c r="E72" s="21"/>
      <c r="F72" s="10">
        <v>65019884</v>
      </c>
      <c r="G72" s="10">
        <v>33628903</v>
      </c>
      <c r="H72" s="10">
        <v>18020418.16</v>
      </c>
      <c r="I72" s="11">
        <f t="shared" ref="I72:I112" si="1">SUM(H72)/G72*100</f>
        <v>53.586101693534282</v>
      </c>
    </row>
    <row r="73" spans="1:9">
      <c r="A73" s="20" t="s">
        <v>9</v>
      </c>
      <c r="B73" s="20"/>
      <c r="C73" s="20"/>
      <c r="D73" s="20"/>
      <c r="E73" s="20"/>
      <c r="F73" s="12">
        <v>17577700</v>
      </c>
      <c r="G73" s="12">
        <v>10572496</v>
      </c>
      <c r="H73" s="12">
        <v>8324292.7400000002</v>
      </c>
      <c r="I73" s="11">
        <f t="shared" si="1"/>
        <v>78.735359559369897</v>
      </c>
    </row>
    <row r="74" spans="1:9">
      <c r="A74" s="20" t="s">
        <v>10</v>
      </c>
      <c r="B74" s="20"/>
      <c r="C74" s="20"/>
      <c r="D74" s="20"/>
      <c r="E74" s="20"/>
      <c r="F74" s="12">
        <v>735240</v>
      </c>
      <c r="G74" s="12">
        <v>469530</v>
      </c>
      <c r="H74" s="12">
        <v>112381.68</v>
      </c>
      <c r="I74" s="11">
        <f t="shared" si="1"/>
        <v>23.934930675356206</v>
      </c>
    </row>
    <row r="75" spans="1:9">
      <c r="A75" s="20" t="s">
        <v>11</v>
      </c>
      <c r="B75" s="20"/>
      <c r="C75" s="20"/>
      <c r="D75" s="20"/>
      <c r="E75" s="20"/>
      <c r="F75" s="12">
        <v>115470</v>
      </c>
      <c r="G75" s="12">
        <v>56970</v>
      </c>
      <c r="H75" s="12">
        <v>26758</v>
      </c>
      <c r="I75" s="11">
        <f t="shared" si="1"/>
        <v>46.968579954361942</v>
      </c>
    </row>
    <row r="76" spans="1:9">
      <c r="A76" s="20" t="s">
        <v>23</v>
      </c>
      <c r="B76" s="20"/>
      <c r="C76" s="20"/>
      <c r="D76" s="20"/>
      <c r="E76" s="20"/>
      <c r="F76" s="12">
        <v>1604474</v>
      </c>
      <c r="G76" s="12">
        <v>938098</v>
      </c>
      <c r="H76" s="12">
        <v>347892.75</v>
      </c>
      <c r="I76" s="11">
        <f t="shared" si="1"/>
        <v>37.08490477540726</v>
      </c>
    </row>
    <row r="77" spans="1:9">
      <c r="A77" s="20" t="s">
        <v>12</v>
      </c>
      <c r="B77" s="20"/>
      <c r="C77" s="20"/>
      <c r="D77" s="20"/>
      <c r="E77" s="20"/>
      <c r="F77" s="12">
        <v>37149000</v>
      </c>
      <c r="G77" s="12">
        <v>17765414</v>
      </c>
      <c r="H77" s="12">
        <v>8857197.8900000006</v>
      </c>
      <c r="I77" s="11">
        <f t="shared" si="1"/>
        <v>49.856411395760325</v>
      </c>
    </row>
    <row r="78" spans="1:9">
      <c r="A78" s="20" t="s">
        <v>13</v>
      </c>
      <c r="B78" s="20"/>
      <c r="C78" s="20"/>
      <c r="D78" s="20"/>
      <c r="E78" s="20"/>
      <c r="F78" s="12">
        <v>6800000</v>
      </c>
      <c r="G78" s="12">
        <v>3150000</v>
      </c>
      <c r="H78" s="12">
        <v>24157.9</v>
      </c>
      <c r="I78" s="11">
        <f t="shared" si="1"/>
        <v>0.76691746031746044</v>
      </c>
    </row>
    <row r="79" spans="1:9">
      <c r="A79" s="20" t="s">
        <v>14</v>
      </c>
      <c r="B79" s="20"/>
      <c r="C79" s="20"/>
      <c r="D79" s="20"/>
      <c r="E79" s="20"/>
      <c r="F79" s="12">
        <v>1038000</v>
      </c>
      <c r="G79" s="12">
        <v>676395</v>
      </c>
      <c r="H79" s="12">
        <v>327737.2</v>
      </c>
      <c r="I79" s="11">
        <f t="shared" si="1"/>
        <v>48.453521980499566</v>
      </c>
    </row>
    <row r="80" spans="1:9">
      <c r="A80" s="21" t="s">
        <v>36</v>
      </c>
      <c r="B80" s="21"/>
      <c r="C80" s="21"/>
      <c r="D80" s="21"/>
      <c r="E80" s="21"/>
      <c r="F80" s="10">
        <v>59270809</v>
      </c>
      <c r="G80" s="10">
        <v>27168794</v>
      </c>
      <c r="H80" s="10">
        <v>13384508.74</v>
      </c>
      <c r="I80" s="11">
        <f t="shared" si="1"/>
        <v>49.26427260628499</v>
      </c>
    </row>
    <row r="81" spans="1:9">
      <c r="A81" s="20" t="s">
        <v>9</v>
      </c>
      <c r="B81" s="20"/>
      <c r="C81" s="20"/>
      <c r="D81" s="20"/>
      <c r="E81" s="20"/>
      <c r="F81" s="12">
        <v>14177518</v>
      </c>
      <c r="G81" s="12">
        <v>7868568</v>
      </c>
      <c r="H81" s="12">
        <v>6325525.4800000004</v>
      </c>
      <c r="I81" s="11">
        <f t="shared" si="1"/>
        <v>80.38979239932857</v>
      </c>
    </row>
    <row r="82" spans="1:9">
      <c r="A82" s="20" t="s">
        <v>10</v>
      </c>
      <c r="B82" s="20"/>
      <c r="C82" s="20"/>
      <c r="D82" s="20"/>
      <c r="E82" s="20"/>
      <c r="F82" s="12">
        <v>441922</v>
      </c>
      <c r="G82" s="12">
        <v>211421</v>
      </c>
      <c r="H82" s="12">
        <v>116316.6</v>
      </c>
      <c r="I82" s="11">
        <f t="shared" si="1"/>
        <v>55.016578296384942</v>
      </c>
    </row>
    <row r="83" spans="1:9">
      <c r="A83" s="20" t="s">
        <v>11</v>
      </c>
      <c r="B83" s="20"/>
      <c r="C83" s="20"/>
      <c r="D83" s="20"/>
      <c r="E83" s="20"/>
      <c r="F83" s="12">
        <v>85470</v>
      </c>
      <c r="G83" s="12">
        <v>13500</v>
      </c>
      <c r="H83" s="12">
        <v>4500</v>
      </c>
      <c r="I83" s="11">
        <f t="shared" si="1"/>
        <v>33.333333333333329</v>
      </c>
    </row>
    <row r="84" spans="1:9">
      <c r="A84" s="20" t="s">
        <v>12</v>
      </c>
      <c r="B84" s="20"/>
      <c r="C84" s="20"/>
      <c r="D84" s="20"/>
      <c r="E84" s="20"/>
      <c r="F84" s="12">
        <v>27457399</v>
      </c>
      <c r="G84" s="12">
        <v>15904899</v>
      </c>
      <c r="H84" s="12">
        <v>6673937.4500000002</v>
      </c>
      <c r="I84" s="11">
        <f t="shared" si="1"/>
        <v>41.961520472402874</v>
      </c>
    </row>
    <row r="85" spans="1:9">
      <c r="A85" s="20" t="s">
        <v>13</v>
      </c>
      <c r="B85" s="20"/>
      <c r="C85" s="20"/>
      <c r="D85" s="20"/>
      <c r="E85" s="20"/>
      <c r="F85" s="12">
        <v>16522500</v>
      </c>
      <c r="G85" s="12">
        <v>2800000</v>
      </c>
      <c r="H85" s="12">
        <v>18300</v>
      </c>
      <c r="I85" s="11">
        <f t="shared" si="1"/>
        <v>0.65357142857142858</v>
      </c>
    </row>
    <row r="86" spans="1:9">
      <c r="A86" s="20" t="s">
        <v>14</v>
      </c>
      <c r="B86" s="20"/>
      <c r="C86" s="20"/>
      <c r="D86" s="20"/>
      <c r="E86" s="20"/>
      <c r="F86" s="12">
        <v>586000</v>
      </c>
      <c r="G86" s="12">
        <v>370406</v>
      </c>
      <c r="H86" s="12">
        <v>245929.21</v>
      </c>
      <c r="I86" s="11">
        <f t="shared" si="1"/>
        <v>66.394499549143376</v>
      </c>
    </row>
    <row r="87" spans="1:9">
      <c r="A87" s="21" t="s">
        <v>37</v>
      </c>
      <c r="B87" s="21"/>
      <c r="C87" s="21"/>
      <c r="D87" s="21"/>
      <c r="E87" s="21"/>
      <c r="F87" s="10">
        <v>57931249</v>
      </c>
      <c r="G87" s="10">
        <v>24889748</v>
      </c>
      <c r="H87" s="10">
        <v>15448911.25</v>
      </c>
      <c r="I87" s="11">
        <f t="shared" si="1"/>
        <v>62.069375913327853</v>
      </c>
    </row>
    <row r="88" spans="1:9">
      <c r="A88" s="20" t="s">
        <v>9</v>
      </c>
      <c r="B88" s="20"/>
      <c r="C88" s="20"/>
      <c r="D88" s="20"/>
      <c r="E88" s="20"/>
      <c r="F88" s="12">
        <v>17846537</v>
      </c>
      <c r="G88" s="12">
        <v>9970987</v>
      </c>
      <c r="H88" s="12">
        <v>8072692.0099999998</v>
      </c>
      <c r="I88" s="11">
        <f t="shared" si="1"/>
        <v>80.961814612735921</v>
      </c>
    </row>
    <row r="89" spans="1:9">
      <c r="A89" s="20" t="s">
        <v>10</v>
      </c>
      <c r="B89" s="20"/>
      <c r="C89" s="20"/>
      <c r="D89" s="20"/>
      <c r="E89" s="20"/>
      <c r="F89" s="12">
        <v>425643</v>
      </c>
      <c r="G89" s="12">
        <v>196810</v>
      </c>
      <c r="H89" s="12">
        <v>134229</v>
      </c>
      <c r="I89" s="11">
        <f t="shared" si="1"/>
        <v>68.202327117524518</v>
      </c>
    </row>
    <row r="90" spans="1:9">
      <c r="A90" s="20" t="s">
        <v>11</v>
      </c>
      <c r="B90" s="20"/>
      <c r="C90" s="20"/>
      <c r="D90" s="20"/>
      <c r="E90" s="20"/>
      <c r="F90" s="12">
        <v>185470</v>
      </c>
      <c r="G90" s="12">
        <v>41900</v>
      </c>
      <c r="H90" s="12">
        <v>11375</v>
      </c>
      <c r="I90" s="11">
        <f t="shared" si="1"/>
        <v>27.147971360381863</v>
      </c>
    </row>
    <row r="91" spans="1:9">
      <c r="A91" s="20" t="s">
        <v>12</v>
      </c>
      <c r="B91" s="20"/>
      <c r="C91" s="20"/>
      <c r="D91" s="20"/>
      <c r="E91" s="20"/>
      <c r="F91" s="12">
        <v>36300322</v>
      </c>
      <c r="G91" s="12">
        <v>13007333</v>
      </c>
      <c r="H91" s="12">
        <v>6631255.6200000001</v>
      </c>
      <c r="I91" s="11">
        <f t="shared" si="1"/>
        <v>50.980901465350357</v>
      </c>
    </row>
    <row r="92" spans="1:9">
      <c r="A92" s="20" t="s">
        <v>13</v>
      </c>
      <c r="B92" s="20"/>
      <c r="C92" s="20"/>
      <c r="D92" s="20"/>
      <c r="E92" s="20"/>
      <c r="F92" s="12">
        <v>2199677</v>
      </c>
      <c r="G92" s="12">
        <v>982337</v>
      </c>
      <c r="H92" s="12">
        <v>443161.48</v>
      </c>
      <c r="I92" s="11">
        <f t="shared" si="1"/>
        <v>45.112978539951158</v>
      </c>
    </row>
    <row r="93" spans="1:9">
      <c r="A93" s="20" t="s">
        <v>14</v>
      </c>
      <c r="B93" s="20"/>
      <c r="C93" s="20"/>
      <c r="D93" s="20"/>
      <c r="E93" s="20"/>
      <c r="F93" s="12">
        <v>973600</v>
      </c>
      <c r="G93" s="12">
        <v>690381</v>
      </c>
      <c r="H93" s="12">
        <v>156198.14000000001</v>
      </c>
      <c r="I93" s="11">
        <f t="shared" si="1"/>
        <v>22.624918704309653</v>
      </c>
    </row>
    <row r="94" spans="1:9">
      <c r="A94" s="21" t="s">
        <v>38</v>
      </c>
      <c r="B94" s="21"/>
      <c r="C94" s="21"/>
      <c r="D94" s="21"/>
      <c r="E94" s="21"/>
      <c r="F94" s="10">
        <v>81579725.819999993</v>
      </c>
      <c r="G94" s="10">
        <v>35867468</v>
      </c>
      <c r="H94" s="10">
        <v>19044840.600000001</v>
      </c>
      <c r="I94" s="11">
        <f t="shared" si="1"/>
        <v>53.09781164368782</v>
      </c>
    </row>
    <row r="95" spans="1:9">
      <c r="A95" s="20" t="s">
        <v>9</v>
      </c>
      <c r="B95" s="20"/>
      <c r="C95" s="20"/>
      <c r="D95" s="20"/>
      <c r="E95" s="20"/>
      <c r="F95" s="12">
        <v>18543800</v>
      </c>
      <c r="G95" s="12">
        <v>11216524</v>
      </c>
      <c r="H95" s="12">
        <v>8703856.5700000003</v>
      </c>
      <c r="I95" s="11">
        <f t="shared" si="1"/>
        <v>77.598519559178953</v>
      </c>
    </row>
    <row r="96" spans="1:9">
      <c r="A96" s="20" t="s">
        <v>10</v>
      </c>
      <c r="B96" s="20"/>
      <c r="C96" s="20"/>
      <c r="D96" s="20"/>
      <c r="E96" s="20"/>
      <c r="F96" s="12">
        <v>489920</v>
      </c>
      <c r="G96" s="12">
        <v>211064</v>
      </c>
      <c r="H96" s="12">
        <v>150464</v>
      </c>
      <c r="I96" s="11">
        <f t="shared" si="1"/>
        <v>71.288329606185798</v>
      </c>
    </row>
    <row r="97" spans="1:9">
      <c r="A97" s="20" t="s">
        <v>11</v>
      </c>
      <c r="B97" s="20"/>
      <c r="C97" s="20"/>
      <c r="D97" s="20"/>
      <c r="E97" s="20"/>
      <c r="F97" s="12">
        <v>229102</v>
      </c>
      <c r="G97" s="12">
        <v>93580</v>
      </c>
      <c r="H97" s="12">
        <v>40000</v>
      </c>
      <c r="I97" s="11">
        <f t="shared" si="1"/>
        <v>42.744176106005554</v>
      </c>
    </row>
    <row r="98" spans="1:9">
      <c r="A98" s="20" t="s">
        <v>12</v>
      </c>
      <c r="B98" s="20"/>
      <c r="C98" s="20"/>
      <c r="D98" s="20"/>
      <c r="E98" s="20"/>
      <c r="F98" s="12">
        <v>44695703</v>
      </c>
      <c r="G98" s="12">
        <v>19169000</v>
      </c>
      <c r="H98" s="12">
        <v>8794416.8100000005</v>
      </c>
      <c r="I98" s="11">
        <f t="shared" si="1"/>
        <v>45.878328603474358</v>
      </c>
    </row>
    <row r="99" spans="1:9">
      <c r="A99" s="20" t="s">
        <v>13</v>
      </c>
      <c r="B99" s="20"/>
      <c r="C99" s="20"/>
      <c r="D99" s="20"/>
      <c r="E99" s="20"/>
      <c r="F99" s="12">
        <v>16368200.82</v>
      </c>
      <c r="G99" s="12">
        <v>4199000</v>
      </c>
      <c r="H99" s="12">
        <v>986397.17</v>
      </c>
      <c r="I99" s="11">
        <f t="shared" si="1"/>
        <v>23.491240057156467</v>
      </c>
    </row>
    <row r="100" spans="1:9">
      <c r="A100" s="20" t="s">
        <v>14</v>
      </c>
      <c r="B100" s="20"/>
      <c r="C100" s="20"/>
      <c r="D100" s="20"/>
      <c r="E100" s="20"/>
      <c r="F100" s="12">
        <v>1253000</v>
      </c>
      <c r="G100" s="12">
        <v>978300</v>
      </c>
      <c r="H100" s="12">
        <v>369706.05</v>
      </c>
      <c r="I100" s="11">
        <f t="shared" si="1"/>
        <v>37.790662373505057</v>
      </c>
    </row>
    <row r="101" spans="1:9">
      <c r="A101" s="19" t="s">
        <v>39</v>
      </c>
      <c r="B101" s="19"/>
      <c r="C101" s="19"/>
      <c r="D101" s="19"/>
      <c r="E101" s="19"/>
      <c r="F101" s="10">
        <f>4426259190.32-34543961</f>
        <v>4391715229.3199997</v>
      </c>
      <c r="G101" s="10">
        <f>2449990110.23-16536226</f>
        <v>2433453884.23</v>
      </c>
      <c r="H101" s="10">
        <f>1865087063.84-6305467</f>
        <v>1858781596.8399999</v>
      </c>
      <c r="I101" s="11">
        <f t="shared" si="1"/>
        <v>76.384500601627821</v>
      </c>
    </row>
    <row r="102" spans="1:9">
      <c r="A102" s="18" t="s">
        <v>9</v>
      </c>
      <c r="B102" s="18"/>
      <c r="C102" s="18"/>
      <c r="D102" s="18"/>
      <c r="E102" s="9"/>
      <c r="F102" s="12">
        <v>364466709</v>
      </c>
      <c r="G102" s="12">
        <v>214456356</v>
      </c>
      <c r="H102" s="12">
        <v>170309723.06999999</v>
      </c>
      <c r="I102" s="11">
        <f t="shared" si="1"/>
        <v>79.414630671986231</v>
      </c>
    </row>
    <row r="103" spans="1:9">
      <c r="A103" s="18" t="s">
        <v>17</v>
      </c>
      <c r="B103" s="18"/>
      <c r="C103" s="18"/>
      <c r="D103" s="18"/>
      <c r="E103" s="9"/>
      <c r="F103" s="12">
        <v>1991415099.3599999</v>
      </c>
      <c r="G103" s="12">
        <v>1201254210.96</v>
      </c>
      <c r="H103" s="12">
        <v>1060543095.22</v>
      </c>
      <c r="I103" s="11">
        <f t="shared" si="1"/>
        <v>88.28631654680747</v>
      </c>
    </row>
    <row r="104" spans="1:9">
      <c r="A104" s="18" t="s">
        <v>19</v>
      </c>
      <c r="B104" s="18"/>
      <c r="C104" s="18"/>
      <c r="D104" s="18"/>
      <c r="E104" s="9"/>
      <c r="F104" s="12">
        <v>117443400</v>
      </c>
      <c r="G104" s="12">
        <v>69758325</v>
      </c>
      <c r="H104" s="12">
        <v>61240631.939999998</v>
      </c>
      <c r="I104" s="11">
        <f t="shared" si="1"/>
        <v>87.789711034489429</v>
      </c>
    </row>
    <row r="105" spans="1:9">
      <c r="A105" s="18" t="s">
        <v>10</v>
      </c>
      <c r="B105" s="18"/>
      <c r="C105" s="18"/>
      <c r="D105" s="18"/>
      <c r="E105" s="9"/>
      <c r="F105" s="12">
        <v>184362220</v>
      </c>
      <c r="G105" s="12">
        <v>106587112.89</v>
      </c>
      <c r="H105" s="12">
        <v>75342497.150000006</v>
      </c>
      <c r="I105" s="11">
        <f t="shared" si="1"/>
        <v>70.686310105570598</v>
      </c>
    </row>
    <row r="106" spans="1:9">
      <c r="A106" s="18" t="s">
        <v>11</v>
      </c>
      <c r="B106" s="18"/>
      <c r="C106" s="18"/>
      <c r="D106" s="18"/>
      <c r="E106" s="9"/>
      <c r="F106" s="12">
        <v>145744599</v>
      </c>
      <c r="G106" s="12">
        <v>80553744</v>
      </c>
      <c r="H106" s="12">
        <v>66961664.520000003</v>
      </c>
      <c r="I106" s="11">
        <f t="shared" si="1"/>
        <v>83.126694297412172</v>
      </c>
    </row>
    <row r="107" spans="1:9">
      <c r="A107" s="18" t="s">
        <v>23</v>
      </c>
      <c r="B107" s="18"/>
      <c r="C107" s="18"/>
      <c r="D107" s="18"/>
      <c r="E107" s="9"/>
      <c r="F107" s="12">
        <v>171539960</v>
      </c>
      <c r="G107" s="12">
        <v>95290200</v>
      </c>
      <c r="H107" s="12">
        <v>78594570.930000007</v>
      </c>
      <c r="I107" s="11">
        <f t="shared" si="1"/>
        <v>82.479175119791975</v>
      </c>
    </row>
    <row r="108" spans="1:9">
      <c r="A108" s="18" t="s">
        <v>12</v>
      </c>
      <c r="B108" s="18"/>
      <c r="C108" s="18"/>
      <c r="D108" s="18"/>
      <c r="E108" s="9"/>
      <c r="F108" s="12">
        <v>483692319</v>
      </c>
      <c r="G108" s="12">
        <v>235214907</v>
      </c>
      <c r="H108" s="12">
        <v>128837678.37</v>
      </c>
      <c r="I108" s="11">
        <f t="shared" si="1"/>
        <v>54.774452866628899</v>
      </c>
    </row>
    <row r="109" spans="1:9">
      <c r="A109" s="18" t="s">
        <v>13</v>
      </c>
      <c r="B109" s="18"/>
      <c r="C109" s="18"/>
      <c r="D109" s="18"/>
      <c r="E109" s="9"/>
      <c r="F109" s="12">
        <v>771602519.96000004</v>
      </c>
      <c r="G109" s="12">
        <v>333928698.38</v>
      </c>
      <c r="H109" s="12">
        <v>151487469.58000001</v>
      </c>
      <c r="I109" s="11">
        <f t="shared" si="1"/>
        <v>45.365214285240079</v>
      </c>
    </row>
    <row r="110" spans="1:9">
      <c r="A110" s="18" t="s">
        <v>14</v>
      </c>
      <c r="B110" s="18"/>
      <c r="C110" s="18"/>
      <c r="D110" s="18"/>
      <c r="E110" s="9"/>
      <c r="F110" s="12">
        <f>77397264-34543961</f>
        <v>42853303</v>
      </c>
      <c r="G110" s="12">
        <f>44453756-16536226</f>
        <v>27917530</v>
      </c>
      <c r="H110" s="12">
        <f>14640533.06-6305467</f>
        <v>8335066.0600000005</v>
      </c>
      <c r="I110" s="11">
        <f t="shared" si="1"/>
        <v>29.856029741886193</v>
      </c>
    </row>
    <row r="111" spans="1:9">
      <c r="A111" s="18" t="s">
        <v>15</v>
      </c>
      <c r="B111" s="18"/>
      <c r="C111" s="18"/>
      <c r="D111" s="18"/>
      <c r="E111" s="9"/>
      <c r="F111" s="12">
        <v>118595100</v>
      </c>
      <c r="G111" s="12">
        <v>68492800</v>
      </c>
      <c r="H111" s="12">
        <v>57129200</v>
      </c>
      <c r="I111" s="11">
        <f t="shared" si="1"/>
        <v>83.409059054382368</v>
      </c>
    </row>
    <row r="112" spans="1:9">
      <c r="A112" s="19" t="s">
        <v>39</v>
      </c>
      <c r="B112" s="19"/>
      <c r="C112" s="19"/>
      <c r="D112" s="19"/>
      <c r="E112" s="8"/>
      <c r="F112" s="14">
        <f>4426259190.32-34543961</f>
        <v>4391715229.3199997</v>
      </c>
      <c r="G112" s="14">
        <f>2449990110.23-16536226</f>
        <v>2433453884.23</v>
      </c>
      <c r="H112" s="14">
        <f>1865087063.84-6305467</f>
        <v>1858781596.8399999</v>
      </c>
      <c r="I112" s="11">
        <f t="shared" si="1"/>
        <v>76.384500601627821</v>
      </c>
    </row>
  </sheetData>
  <mergeCells count="113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D102"/>
    <mergeCell ref="A91:E91"/>
    <mergeCell ref="A92:E92"/>
    <mergeCell ref="A93:E93"/>
    <mergeCell ref="A94:E94"/>
    <mergeCell ref="A95:E95"/>
    <mergeCell ref="A96:E96"/>
    <mergeCell ref="A109:D109"/>
    <mergeCell ref="A110:D110"/>
    <mergeCell ref="A111:D111"/>
    <mergeCell ref="A112:D112"/>
    <mergeCell ref="A103:D103"/>
    <mergeCell ref="A104:D104"/>
    <mergeCell ref="A105:D105"/>
    <mergeCell ref="A106:D106"/>
    <mergeCell ref="A107:D107"/>
    <mergeCell ref="A108:D1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6"/>
  <sheetViews>
    <sheetView workbookViewId="0">
      <selection activeCell="A2" sqref="A2:I2"/>
    </sheetView>
  </sheetViews>
  <sheetFormatPr defaultRowHeight="15"/>
  <cols>
    <col min="1" max="5" width="9.140625" style="1"/>
    <col min="6" max="6" width="15.28515625" style="1" customWidth="1"/>
    <col min="7" max="7" width="17.140625" style="1" customWidth="1"/>
    <col min="8" max="8" width="16.42578125" style="1" customWidth="1"/>
    <col min="9" max="9" width="15.140625" style="1" customWidth="1"/>
    <col min="10" max="16384" width="9.140625" style="2"/>
  </cols>
  <sheetData>
    <row r="1" spans="1:9" s="1" customFormat="1"/>
    <row r="2" spans="1:9" ht="50.25" customHeight="1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9">
      <c r="A3" s="2"/>
      <c r="B3" s="2"/>
      <c r="C3" s="15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31" t="s">
        <v>2</v>
      </c>
      <c r="B5" s="31"/>
      <c r="C5" s="31"/>
      <c r="D5" s="31"/>
      <c r="E5" s="31"/>
      <c r="F5" s="32" t="s">
        <v>3</v>
      </c>
      <c r="G5" s="32" t="s">
        <v>4</v>
      </c>
      <c r="H5" s="32" t="s">
        <v>5</v>
      </c>
      <c r="I5" s="32" t="s">
        <v>40</v>
      </c>
    </row>
    <row r="6" spans="1:9" ht="49.5" customHeight="1">
      <c r="A6" s="31" t="s">
        <v>41</v>
      </c>
      <c r="B6" s="31"/>
      <c r="C6" s="31"/>
      <c r="D6" s="31"/>
      <c r="E6" s="31"/>
      <c r="F6" s="33"/>
      <c r="G6" s="33"/>
      <c r="H6" s="33"/>
      <c r="I6" s="33"/>
    </row>
    <row r="7" spans="1:9" ht="27" customHeight="1">
      <c r="A7" s="26" t="s">
        <v>8</v>
      </c>
      <c r="B7" s="26"/>
      <c r="C7" s="26"/>
      <c r="D7" s="26"/>
      <c r="E7" s="26"/>
      <c r="F7" s="5">
        <f>485227238-20872436</f>
        <v>464354802</v>
      </c>
      <c r="G7" s="5">
        <f>230106143-14072436</f>
        <v>216033707</v>
      </c>
      <c r="H7" s="5">
        <f>157162285.71-6305467</f>
        <v>150856818.71000001</v>
      </c>
      <c r="I7" s="16">
        <f>SUM(H7)/G7*100</f>
        <v>69.830222702237847</v>
      </c>
    </row>
    <row r="8" spans="1:9">
      <c r="A8" s="29" t="s">
        <v>42</v>
      </c>
      <c r="B8" s="29"/>
      <c r="C8" s="29"/>
      <c r="D8" s="29"/>
      <c r="E8" s="29"/>
      <c r="F8" s="5">
        <v>295365372</v>
      </c>
      <c r="G8" s="5">
        <v>175961507</v>
      </c>
      <c r="H8" s="5">
        <v>137836148.02000001</v>
      </c>
      <c r="I8" s="16">
        <f t="shared" ref="I8:I71" si="0">SUM(H8)/G8*100</f>
        <v>78.333125448851732</v>
      </c>
    </row>
    <row r="9" spans="1:9">
      <c r="A9" s="25" t="s">
        <v>43</v>
      </c>
      <c r="B9" s="25"/>
      <c r="C9" s="25"/>
      <c r="D9" s="25"/>
      <c r="E9" s="25"/>
      <c r="F9" s="5">
        <v>68644992</v>
      </c>
      <c r="G9" s="5">
        <v>39550973</v>
      </c>
      <c r="H9" s="5">
        <v>33614123.759999998</v>
      </c>
      <c r="I9" s="16">
        <f t="shared" si="0"/>
        <v>84.989372473845322</v>
      </c>
    </row>
    <row r="10" spans="1:9">
      <c r="A10" s="28" t="s">
        <v>44</v>
      </c>
      <c r="B10" s="28"/>
      <c r="C10" s="28"/>
      <c r="D10" s="28"/>
      <c r="E10" s="28"/>
      <c r="F10" s="5">
        <v>56125114</v>
      </c>
      <c r="G10" s="5">
        <v>32316734</v>
      </c>
      <c r="H10" s="5">
        <v>27477078.530000001</v>
      </c>
      <c r="I10" s="16">
        <f t="shared" si="0"/>
        <v>85.024305147915015</v>
      </c>
    </row>
    <row r="11" spans="1:9">
      <c r="A11" s="30" t="s">
        <v>45</v>
      </c>
      <c r="B11" s="30"/>
      <c r="C11" s="30"/>
      <c r="D11" s="30"/>
      <c r="E11" s="30"/>
      <c r="F11" s="5">
        <v>56125114</v>
      </c>
      <c r="G11" s="5">
        <v>32316734</v>
      </c>
      <c r="H11" s="5">
        <v>27477078.530000001</v>
      </c>
      <c r="I11" s="16">
        <f t="shared" si="0"/>
        <v>85.024305147915015</v>
      </c>
    </row>
    <row r="12" spans="1:9">
      <c r="A12" s="28" t="s">
        <v>46</v>
      </c>
      <c r="B12" s="28"/>
      <c r="C12" s="28"/>
      <c r="D12" s="28"/>
      <c r="E12" s="28"/>
      <c r="F12" s="5">
        <v>12519878</v>
      </c>
      <c r="G12" s="5">
        <v>7234239</v>
      </c>
      <c r="H12" s="5">
        <v>6137045.2300000004</v>
      </c>
      <c r="I12" s="16">
        <f t="shared" si="0"/>
        <v>84.833321514536635</v>
      </c>
    </row>
    <row r="13" spans="1:9">
      <c r="A13" s="25" t="s">
        <v>47</v>
      </c>
      <c r="B13" s="25"/>
      <c r="C13" s="25"/>
      <c r="D13" s="25"/>
      <c r="E13" s="25"/>
      <c r="F13" s="5">
        <v>219545830</v>
      </c>
      <c r="G13" s="5">
        <v>132859449</v>
      </c>
      <c r="H13" s="5">
        <v>102376971.78</v>
      </c>
      <c r="I13" s="16">
        <f t="shared" si="0"/>
        <v>77.056598194984232</v>
      </c>
    </row>
    <row r="14" spans="1:9">
      <c r="A14" s="28" t="s">
        <v>48</v>
      </c>
      <c r="B14" s="28"/>
      <c r="C14" s="28"/>
      <c r="D14" s="28"/>
      <c r="E14" s="28"/>
      <c r="F14" s="5">
        <v>4073434</v>
      </c>
      <c r="G14" s="5">
        <v>2322975</v>
      </c>
      <c r="H14" s="5">
        <v>1527491.06</v>
      </c>
      <c r="I14" s="16">
        <f t="shared" si="0"/>
        <v>65.755811405632869</v>
      </c>
    </row>
    <row r="15" spans="1:9">
      <c r="A15" s="28" t="s">
        <v>49</v>
      </c>
      <c r="B15" s="28"/>
      <c r="C15" s="28"/>
      <c r="D15" s="28"/>
      <c r="E15" s="28"/>
      <c r="F15" s="5">
        <v>198484239</v>
      </c>
      <c r="G15" s="5">
        <v>115844468</v>
      </c>
      <c r="H15" s="5">
        <v>94616047.310000002</v>
      </c>
      <c r="I15" s="16">
        <f t="shared" si="0"/>
        <v>81.675067392946204</v>
      </c>
    </row>
    <row r="16" spans="1:9">
      <c r="A16" s="28" t="s">
        <v>50</v>
      </c>
      <c r="B16" s="28"/>
      <c r="C16" s="28"/>
      <c r="D16" s="28"/>
      <c r="E16" s="28"/>
      <c r="F16" s="5">
        <v>120498</v>
      </c>
      <c r="G16" s="5">
        <v>65508</v>
      </c>
      <c r="H16" s="5">
        <v>38573.01</v>
      </c>
      <c r="I16" s="16">
        <f t="shared" si="0"/>
        <v>58.882899798497903</v>
      </c>
    </row>
    <row r="17" spans="1:9">
      <c r="A17" s="28" t="s">
        <v>51</v>
      </c>
      <c r="B17" s="28"/>
      <c r="C17" s="28"/>
      <c r="D17" s="28"/>
      <c r="E17" s="28"/>
      <c r="F17" s="5">
        <v>2645879</v>
      </c>
      <c r="G17" s="5">
        <v>1624718</v>
      </c>
      <c r="H17" s="5">
        <v>1281115.2</v>
      </c>
      <c r="I17" s="16">
        <f t="shared" si="0"/>
        <v>78.851542236868184</v>
      </c>
    </row>
    <row r="18" spans="1:9">
      <c r="A18" s="30" t="s">
        <v>52</v>
      </c>
      <c r="B18" s="30"/>
      <c r="C18" s="30"/>
      <c r="D18" s="30"/>
      <c r="E18" s="30"/>
      <c r="F18" s="5">
        <v>169195</v>
      </c>
      <c r="G18" s="5">
        <v>112235</v>
      </c>
      <c r="H18" s="5">
        <v>112178.43</v>
      </c>
      <c r="I18" s="16">
        <f t="shared" si="0"/>
        <v>99.949596828083926</v>
      </c>
    </row>
    <row r="19" spans="1:9">
      <c r="A19" s="30" t="s">
        <v>53</v>
      </c>
      <c r="B19" s="30"/>
      <c r="C19" s="30"/>
      <c r="D19" s="30"/>
      <c r="E19" s="30"/>
      <c r="F19" s="5">
        <v>249116</v>
      </c>
      <c r="G19" s="5">
        <v>149300</v>
      </c>
      <c r="H19" s="5">
        <v>122899.46</v>
      </c>
      <c r="I19" s="16">
        <f t="shared" si="0"/>
        <v>82.317119892833219</v>
      </c>
    </row>
    <row r="20" spans="1:9">
      <c r="A20" s="30" t="s">
        <v>54</v>
      </c>
      <c r="B20" s="30"/>
      <c r="C20" s="30"/>
      <c r="D20" s="30"/>
      <c r="E20" s="30"/>
      <c r="F20" s="5">
        <v>1123888</v>
      </c>
      <c r="G20" s="5">
        <v>697803</v>
      </c>
      <c r="H20" s="5">
        <v>544643.68000000005</v>
      </c>
      <c r="I20" s="16">
        <f t="shared" si="0"/>
        <v>78.051209295460183</v>
      </c>
    </row>
    <row r="21" spans="1:9">
      <c r="A21" s="30" t="s">
        <v>55</v>
      </c>
      <c r="B21" s="30"/>
      <c r="C21" s="30"/>
      <c r="D21" s="30"/>
      <c r="E21" s="30"/>
      <c r="F21" s="5">
        <v>1067800</v>
      </c>
      <c r="G21" s="5">
        <v>639520</v>
      </c>
      <c r="H21" s="5">
        <v>488050.4</v>
      </c>
      <c r="I21" s="16">
        <f t="shared" si="0"/>
        <v>76.315111333500127</v>
      </c>
    </row>
    <row r="22" spans="1:9">
      <c r="A22" s="30" t="s">
        <v>56</v>
      </c>
      <c r="B22" s="30"/>
      <c r="C22" s="30"/>
      <c r="D22" s="30"/>
      <c r="E22" s="30"/>
      <c r="F22" s="5">
        <v>35880</v>
      </c>
      <c r="G22" s="5">
        <v>25860</v>
      </c>
      <c r="H22" s="5">
        <v>13343.23</v>
      </c>
      <c r="I22" s="16">
        <f t="shared" si="0"/>
        <v>51.59795050270688</v>
      </c>
    </row>
    <row r="23" spans="1:9">
      <c r="A23" s="28" t="s">
        <v>57</v>
      </c>
      <c r="B23" s="28"/>
      <c r="C23" s="28"/>
      <c r="D23" s="28"/>
      <c r="E23" s="28"/>
      <c r="F23" s="5">
        <v>14221780</v>
      </c>
      <c r="G23" s="5">
        <v>13001780</v>
      </c>
      <c r="H23" s="5">
        <v>4913745.2</v>
      </c>
      <c r="I23" s="16">
        <f t="shared" si="0"/>
        <v>37.7928652845995</v>
      </c>
    </row>
    <row r="24" spans="1:9">
      <c r="A24" s="30" t="s">
        <v>58</v>
      </c>
      <c r="B24" s="30"/>
      <c r="C24" s="30"/>
      <c r="D24" s="30"/>
      <c r="E24" s="30"/>
      <c r="F24" s="5">
        <v>14221780</v>
      </c>
      <c r="G24" s="5">
        <v>13001780</v>
      </c>
      <c r="H24" s="5">
        <v>4913745.2</v>
      </c>
      <c r="I24" s="16">
        <f t="shared" si="0"/>
        <v>37.7928652845995</v>
      </c>
    </row>
    <row r="25" spans="1:9">
      <c r="A25" s="25" t="s">
        <v>59</v>
      </c>
      <c r="B25" s="25"/>
      <c r="C25" s="25"/>
      <c r="D25" s="25"/>
      <c r="E25" s="25"/>
      <c r="F25" s="5">
        <v>4221750</v>
      </c>
      <c r="G25" s="5">
        <v>2587921</v>
      </c>
      <c r="H25" s="5">
        <v>1113034.02</v>
      </c>
      <c r="I25" s="16">
        <f t="shared" si="0"/>
        <v>43.00880977433237</v>
      </c>
    </row>
    <row r="26" spans="1:9">
      <c r="A26" s="28" t="s">
        <v>60</v>
      </c>
      <c r="B26" s="28"/>
      <c r="C26" s="28"/>
      <c r="D26" s="28"/>
      <c r="E26" s="28"/>
      <c r="F26" s="5">
        <v>4221750</v>
      </c>
      <c r="G26" s="5">
        <v>2587921</v>
      </c>
      <c r="H26" s="5">
        <v>1113034.02</v>
      </c>
      <c r="I26" s="16">
        <f t="shared" si="0"/>
        <v>43.00880977433237</v>
      </c>
    </row>
    <row r="27" spans="1:9">
      <c r="A27" s="25" t="s">
        <v>61</v>
      </c>
      <c r="B27" s="25"/>
      <c r="C27" s="25"/>
      <c r="D27" s="25"/>
      <c r="E27" s="25"/>
      <c r="F27" s="5">
        <v>339000</v>
      </c>
      <c r="G27" s="5">
        <v>5000</v>
      </c>
      <c r="H27" s="6"/>
      <c r="I27" s="16">
        <f t="shared" si="0"/>
        <v>0</v>
      </c>
    </row>
    <row r="28" spans="1:9">
      <c r="A28" s="28" t="s">
        <v>62</v>
      </c>
      <c r="B28" s="28"/>
      <c r="C28" s="28"/>
      <c r="D28" s="28"/>
      <c r="E28" s="28"/>
      <c r="F28" s="5">
        <v>339000</v>
      </c>
      <c r="G28" s="5">
        <v>5000</v>
      </c>
      <c r="H28" s="6"/>
      <c r="I28" s="16">
        <f t="shared" si="0"/>
        <v>0</v>
      </c>
    </row>
    <row r="29" spans="1:9">
      <c r="A29" s="25" t="s">
        <v>63</v>
      </c>
      <c r="B29" s="25"/>
      <c r="C29" s="25"/>
      <c r="D29" s="25"/>
      <c r="E29" s="25"/>
      <c r="F29" s="5">
        <v>2613800</v>
      </c>
      <c r="G29" s="5">
        <v>958164</v>
      </c>
      <c r="H29" s="5">
        <v>732018.46</v>
      </c>
      <c r="I29" s="16">
        <f t="shared" si="0"/>
        <v>76.398034156991912</v>
      </c>
    </row>
    <row r="30" spans="1:9">
      <c r="A30" s="29" t="s">
        <v>64</v>
      </c>
      <c r="B30" s="29"/>
      <c r="C30" s="29"/>
      <c r="D30" s="29"/>
      <c r="E30" s="29"/>
      <c r="F30" s="5">
        <v>168989430</v>
      </c>
      <c r="G30" s="5">
        <v>40072200</v>
      </c>
      <c r="H30" s="5">
        <v>13020670.689999999</v>
      </c>
      <c r="I30" s="16">
        <f t="shared" si="0"/>
        <v>32.493026811605056</v>
      </c>
    </row>
    <row r="31" spans="1:9">
      <c r="A31" s="25" t="s">
        <v>65</v>
      </c>
      <c r="B31" s="25"/>
      <c r="C31" s="25"/>
      <c r="D31" s="25"/>
      <c r="E31" s="25"/>
      <c r="F31" s="5">
        <v>143539430</v>
      </c>
      <c r="G31" s="5">
        <v>21122200</v>
      </c>
      <c r="H31" s="5">
        <v>520670.69</v>
      </c>
      <c r="I31" s="16">
        <f t="shared" si="0"/>
        <v>2.4650400526460312</v>
      </c>
    </row>
    <row r="32" spans="1:9">
      <c r="A32" s="28" t="s">
        <v>66</v>
      </c>
      <c r="B32" s="28"/>
      <c r="C32" s="28"/>
      <c r="D32" s="28"/>
      <c r="E32" s="28"/>
      <c r="F32" s="5">
        <v>142430630</v>
      </c>
      <c r="G32" s="5">
        <v>21122200</v>
      </c>
      <c r="H32" s="5">
        <v>520670.69</v>
      </c>
      <c r="I32" s="16">
        <f t="shared" si="0"/>
        <v>2.4650400526460312</v>
      </c>
    </row>
    <row r="33" spans="1:9">
      <c r="A33" s="28" t="s">
        <v>67</v>
      </c>
      <c r="B33" s="28"/>
      <c r="C33" s="28"/>
      <c r="D33" s="28"/>
      <c r="E33" s="28"/>
      <c r="F33" s="5">
        <v>1108800</v>
      </c>
      <c r="G33" s="6"/>
      <c r="H33" s="6"/>
      <c r="I33" s="16"/>
    </row>
    <row r="34" spans="1:9">
      <c r="A34" s="30" t="s">
        <v>68</v>
      </c>
      <c r="B34" s="30"/>
      <c r="C34" s="30"/>
      <c r="D34" s="30"/>
      <c r="E34" s="30"/>
      <c r="F34" s="5">
        <v>1108800</v>
      </c>
      <c r="G34" s="6"/>
      <c r="H34" s="6"/>
      <c r="I34" s="16"/>
    </row>
    <row r="35" spans="1:9">
      <c r="A35" s="25" t="s">
        <v>69</v>
      </c>
      <c r="B35" s="25"/>
      <c r="C35" s="25"/>
      <c r="D35" s="25"/>
      <c r="E35" s="25"/>
      <c r="F35" s="5">
        <v>25450000</v>
      </c>
      <c r="G35" s="5">
        <v>18950000</v>
      </c>
      <c r="H35" s="5">
        <v>12500000</v>
      </c>
      <c r="I35" s="16">
        <f t="shared" si="0"/>
        <v>65.963060686015822</v>
      </c>
    </row>
    <row r="36" spans="1:9">
      <c r="A36" s="28" t="s">
        <v>70</v>
      </c>
      <c r="B36" s="28"/>
      <c r="C36" s="28"/>
      <c r="D36" s="28"/>
      <c r="E36" s="28"/>
      <c r="F36" s="5">
        <v>15100000</v>
      </c>
      <c r="G36" s="5">
        <v>13600000</v>
      </c>
      <c r="H36" s="5">
        <v>12500000</v>
      </c>
      <c r="I36" s="16">
        <f t="shared" si="0"/>
        <v>91.911764705882348</v>
      </c>
    </row>
    <row r="37" spans="1:9">
      <c r="A37" s="28" t="s">
        <v>71</v>
      </c>
      <c r="B37" s="28"/>
      <c r="C37" s="28"/>
      <c r="D37" s="28"/>
      <c r="E37" s="28"/>
      <c r="F37" s="5">
        <v>10350000</v>
      </c>
      <c r="G37" s="5">
        <v>5350000</v>
      </c>
      <c r="H37" s="6"/>
      <c r="I37" s="16">
        <f t="shared" si="0"/>
        <v>0</v>
      </c>
    </row>
    <row r="38" spans="1:9">
      <c r="A38" s="26" t="s">
        <v>16</v>
      </c>
      <c r="B38" s="26"/>
      <c r="C38" s="26"/>
      <c r="D38" s="26"/>
      <c r="E38" s="26"/>
      <c r="F38" s="5">
        <v>1946726464.3599999</v>
      </c>
      <c r="G38" s="5">
        <v>1171732663.96</v>
      </c>
      <c r="H38" s="5">
        <v>1026342175.9299999</v>
      </c>
      <c r="I38" s="16">
        <f t="shared" si="0"/>
        <v>87.591837924989051</v>
      </c>
    </row>
    <row r="39" spans="1:9">
      <c r="A39" s="29" t="s">
        <v>42</v>
      </c>
      <c r="B39" s="29"/>
      <c r="C39" s="29"/>
      <c r="D39" s="29"/>
      <c r="E39" s="29"/>
      <c r="F39" s="5">
        <v>1932882475.3599999</v>
      </c>
      <c r="G39" s="5">
        <v>1163895006.96</v>
      </c>
      <c r="H39" s="5">
        <v>1023964671.0599999</v>
      </c>
      <c r="I39" s="16">
        <f t="shared" si="0"/>
        <v>87.97740903919788</v>
      </c>
    </row>
    <row r="40" spans="1:9">
      <c r="A40" s="25" t="s">
        <v>43</v>
      </c>
      <c r="B40" s="25"/>
      <c r="C40" s="25"/>
      <c r="D40" s="25"/>
      <c r="E40" s="25"/>
      <c r="F40" s="5">
        <v>1653149308.96</v>
      </c>
      <c r="G40" s="5">
        <v>1010152139.96</v>
      </c>
      <c r="H40" s="5">
        <v>907026777.65999997</v>
      </c>
      <c r="I40" s="16">
        <f t="shared" si="0"/>
        <v>89.791105891823022</v>
      </c>
    </row>
    <row r="41" spans="1:9">
      <c r="A41" s="28" t="s">
        <v>44</v>
      </c>
      <c r="B41" s="28"/>
      <c r="C41" s="28"/>
      <c r="D41" s="28"/>
      <c r="E41" s="28"/>
      <c r="F41" s="5">
        <v>1353020335</v>
      </c>
      <c r="G41" s="5">
        <v>825216868</v>
      </c>
      <c r="H41" s="5">
        <v>742057296.47000003</v>
      </c>
      <c r="I41" s="16">
        <f t="shared" si="0"/>
        <v>89.922700958410374</v>
      </c>
    </row>
    <row r="42" spans="1:9">
      <c r="A42" s="30" t="s">
        <v>45</v>
      </c>
      <c r="B42" s="30"/>
      <c r="C42" s="30"/>
      <c r="D42" s="30"/>
      <c r="E42" s="30"/>
      <c r="F42" s="5">
        <v>1353020335</v>
      </c>
      <c r="G42" s="5">
        <v>825216868</v>
      </c>
      <c r="H42" s="5">
        <v>742057296.47000003</v>
      </c>
      <c r="I42" s="16">
        <f t="shared" si="0"/>
        <v>89.922700958410374</v>
      </c>
    </row>
    <row r="43" spans="1:9">
      <c r="A43" s="28" t="s">
        <v>46</v>
      </c>
      <c r="B43" s="28"/>
      <c r="C43" s="28"/>
      <c r="D43" s="28"/>
      <c r="E43" s="28"/>
      <c r="F43" s="5">
        <v>300128973.95999998</v>
      </c>
      <c r="G43" s="5">
        <v>184935271.96000001</v>
      </c>
      <c r="H43" s="5">
        <v>164969481.19</v>
      </c>
      <c r="I43" s="16">
        <f t="shared" si="0"/>
        <v>89.203903312550096</v>
      </c>
    </row>
    <row r="44" spans="1:9">
      <c r="A44" s="25" t="s">
        <v>47</v>
      </c>
      <c r="B44" s="25"/>
      <c r="C44" s="25"/>
      <c r="D44" s="25"/>
      <c r="E44" s="25"/>
      <c r="F44" s="5">
        <v>243351041.40000001</v>
      </c>
      <c r="G44" s="5">
        <v>134593063</v>
      </c>
      <c r="H44" s="5">
        <v>101510615.31999999</v>
      </c>
      <c r="I44" s="16">
        <f t="shared" si="0"/>
        <v>75.420391703248484</v>
      </c>
    </row>
    <row r="45" spans="1:9">
      <c r="A45" s="28" t="s">
        <v>48</v>
      </c>
      <c r="B45" s="28"/>
      <c r="C45" s="28"/>
      <c r="D45" s="28"/>
      <c r="E45" s="28"/>
      <c r="F45" s="5">
        <v>16109995.4</v>
      </c>
      <c r="G45" s="5">
        <v>7812878</v>
      </c>
      <c r="H45" s="5">
        <v>1198043.6000000001</v>
      </c>
      <c r="I45" s="16">
        <f t="shared" si="0"/>
        <v>15.334216149285835</v>
      </c>
    </row>
    <row r="46" spans="1:9">
      <c r="A46" s="28" t="s">
        <v>72</v>
      </c>
      <c r="B46" s="28"/>
      <c r="C46" s="28"/>
      <c r="D46" s="28"/>
      <c r="E46" s="28"/>
      <c r="F46" s="5">
        <v>333691</v>
      </c>
      <c r="G46" s="5">
        <v>288444</v>
      </c>
      <c r="H46" s="5">
        <v>28372</v>
      </c>
      <c r="I46" s="16">
        <f t="shared" si="0"/>
        <v>9.8362247091289827</v>
      </c>
    </row>
    <row r="47" spans="1:9">
      <c r="A47" s="28" t="s">
        <v>73</v>
      </c>
      <c r="B47" s="28"/>
      <c r="C47" s="28"/>
      <c r="D47" s="28"/>
      <c r="E47" s="28"/>
      <c r="F47" s="5">
        <v>88069751</v>
      </c>
      <c r="G47" s="5">
        <v>29264013</v>
      </c>
      <c r="H47" s="5">
        <v>24245821.870000001</v>
      </c>
      <c r="I47" s="16">
        <f t="shared" si="0"/>
        <v>82.852006216645677</v>
      </c>
    </row>
    <row r="48" spans="1:9">
      <c r="A48" s="28" t="s">
        <v>49</v>
      </c>
      <c r="B48" s="28"/>
      <c r="C48" s="28"/>
      <c r="D48" s="28"/>
      <c r="E48" s="28"/>
      <c r="F48" s="5">
        <v>32364031</v>
      </c>
      <c r="G48" s="5">
        <v>19868633</v>
      </c>
      <c r="H48" s="5">
        <v>5776120.96</v>
      </c>
      <c r="I48" s="16">
        <f t="shared" si="0"/>
        <v>29.071556961165872</v>
      </c>
    </row>
    <row r="49" spans="1:9">
      <c r="A49" s="28" t="s">
        <v>50</v>
      </c>
      <c r="B49" s="28"/>
      <c r="C49" s="28"/>
      <c r="D49" s="28"/>
      <c r="E49" s="28"/>
      <c r="F49" s="5">
        <v>7531</v>
      </c>
      <c r="G49" s="5">
        <v>7531</v>
      </c>
      <c r="H49" s="6"/>
      <c r="I49" s="16">
        <f t="shared" si="0"/>
        <v>0</v>
      </c>
    </row>
    <row r="50" spans="1:9">
      <c r="A50" s="28" t="s">
        <v>51</v>
      </c>
      <c r="B50" s="28"/>
      <c r="C50" s="28"/>
      <c r="D50" s="28"/>
      <c r="E50" s="28"/>
      <c r="F50" s="5">
        <v>99126983</v>
      </c>
      <c r="G50" s="5">
        <v>72362723</v>
      </c>
      <c r="H50" s="5">
        <v>66639059.310000002</v>
      </c>
      <c r="I50" s="16">
        <f t="shared" si="0"/>
        <v>92.090314663808329</v>
      </c>
    </row>
    <row r="51" spans="1:9">
      <c r="A51" s="30" t="s">
        <v>52</v>
      </c>
      <c r="B51" s="30"/>
      <c r="C51" s="30"/>
      <c r="D51" s="30"/>
      <c r="E51" s="30"/>
      <c r="F51" s="5">
        <v>62035325</v>
      </c>
      <c r="G51" s="5">
        <v>46650278</v>
      </c>
      <c r="H51" s="5">
        <v>46118805.530000001</v>
      </c>
      <c r="I51" s="16">
        <f t="shared" si="0"/>
        <v>98.860730326194414</v>
      </c>
    </row>
    <row r="52" spans="1:9">
      <c r="A52" s="30" t="s">
        <v>53</v>
      </c>
      <c r="B52" s="30"/>
      <c r="C52" s="30"/>
      <c r="D52" s="30"/>
      <c r="E52" s="30"/>
      <c r="F52" s="5">
        <v>5206753</v>
      </c>
      <c r="G52" s="5">
        <v>3535552</v>
      </c>
      <c r="H52" s="5">
        <v>2851756.73</v>
      </c>
      <c r="I52" s="16">
        <f t="shared" si="0"/>
        <v>80.659448086182863</v>
      </c>
    </row>
    <row r="53" spans="1:9">
      <c r="A53" s="30" t="s">
        <v>54</v>
      </c>
      <c r="B53" s="30"/>
      <c r="C53" s="30"/>
      <c r="D53" s="30"/>
      <c r="E53" s="30"/>
      <c r="F53" s="5">
        <v>19542336</v>
      </c>
      <c r="G53" s="5">
        <v>13129943</v>
      </c>
      <c r="H53" s="5">
        <v>11505091.52</v>
      </c>
      <c r="I53" s="16">
        <f t="shared" si="0"/>
        <v>87.624839803188777</v>
      </c>
    </row>
    <row r="54" spans="1:9">
      <c r="A54" s="30" t="s">
        <v>55</v>
      </c>
      <c r="B54" s="30"/>
      <c r="C54" s="30"/>
      <c r="D54" s="30"/>
      <c r="E54" s="30"/>
      <c r="F54" s="5">
        <v>3389428</v>
      </c>
      <c r="G54" s="5">
        <v>2977916</v>
      </c>
      <c r="H54" s="5">
        <v>2362711.12</v>
      </c>
      <c r="I54" s="16">
        <f t="shared" si="0"/>
        <v>79.341093570134277</v>
      </c>
    </row>
    <row r="55" spans="1:9">
      <c r="A55" s="30" t="s">
        <v>56</v>
      </c>
      <c r="B55" s="30"/>
      <c r="C55" s="30"/>
      <c r="D55" s="30"/>
      <c r="E55" s="30"/>
      <c r="F55" s="5">
        <v>5301396</v>
      </c>
      <c r="G55" s="5">
        <v>3179343</v>
      </c>
      <c r="H55" s="5">
        <v>1321674.97</v>
      </c>
      <c r="I55" s="16">
        <f t="shared" si="0"/>
        <v>41.570694637225365</v>
      </c>
    </row>
    <row r="56" spans="1:9">
      <c r="A56" s="30" t="s">
        <v>74</v>
      </c>
      <c r="B56" s="30"/>
      <c r="C56" s="30"/>
      <c r="D56" s="30"/>
      <c r="E56" s="30"/>
      <c r="F56" s="5">
        <v>3651745</v>
      </c>
      <c r="G56" s="5">
        <v>2889691</v>
      </c>
      <c r="H56" s="5">
        <v>2479019.44</v>
      </c>
      <c r="I56" s="16">
        <f t="shared" si="0"/>
        <v>85.788391907646869</v>
      </c>
    </row>
    <row r="57" spans="1:9">
      <c r="A57" s="28" t="s">
        <v>57</v>
      </c>
      <c r="B57" s="28"/>
      <c r="C57" s="28"/>
      <c r="D57" s="28"/>
      <c r="E57" s="28"/>
      <c r="F57" s="5">
        <v>7339059</v>
      </c>
      <c r="G57" s="5">
        <v>4988841</v>
      </c>
      <c r="H57" s="5">
        <v>3623197.58</v>
      </c>
      <c r="I57" s="16">
        <f t="shared" si="0"/>
        <v>72.626038392484347</v>
      </c>
    </row>
    <row r="58" spans="1:9">
      <c r="A58" s="30" t="s">
        <v>58</v>
      </c>
      <c r="B58" s="30"/>
      <c r="C58" s="30"/>
      <c r="D58" s="30"/>
      <c r="E58" s="30"/>
      <c r="F58" s="5">
        <v>7339059</v>
      </c>
      <c r="G58" s="5">
        <v>4988841</v>
      </c>
      <c r="H58" s="5">
        <v>3623197.58</v>
      </c>
      <c r="I58" s="16">
        <f t="shared" si="0"/>
        <v>72.626038392484347</v>
      </c>
    </row>
    <row r="59" spans="1:9">
      <c r="A59" s="25" t="s">
        <v>59</v>
      </c>
      <c r="B59" s="25"/>
      <c r="C59" s="25"/>
      <c r="D59" s="25"/>
      <c r="E59" s="25"/>
      <c r="F59" s="5">
        <v>1746120</v>
      </c>
      <c r="G59" s="6"/>
      <c r="H59" s="6"/>
      <c r="I59" s="16"/>
    </row>
    <row r="60" spans="1:9">
      <c r="A60" s="28" t="s">
        <v>60</v>
      </c>
      <c r="B60" s="28"/>
      <c r="C60" s="28"/>
      <c r="D60" s="28"/>
      <c r="E60" s="28"/>
      <c r="F60" s="5">
        <v>1746120</v>
      </c>
      <c r="G60" s="6"/>
      <c r="H60" s="6"/>
      <c r="I60" s="16"/>
    </row>
    <row r="61" spans="1:9">
      <c r="A61" s="25" t="s">
        <v>61</v>
      </c>
      <c r="B61" s="25"/>
      <c r="C61" s="25"/>
      <c r="D61" s="25"/>
      <c r="E61" s="25"/>
      <c r="F61" s="5">
        <v>34474633</v>
      </c>
      <c r="G61" s="5">
        <v>19038828</v>
      </c>
      <c r="H61" s="5">
        <v>15344984.390000001</v>
      </c>
      <c r="I61" s="16">
        <f t="shared" si="0"/>
        <v>80.598366611642263</v>
      </c>
    </row>
    <row r="62" spans="1:9">
      <c r="A62" s="28" t="s">
        <v>75</v>
      </c>
      <c r="B62" s="28"/>
      <c r="C62" s="28"/>
      <c r="D62" s="28"/>
      <c r="E62" s="28"/>
      <c r="F62" s="5">
        <v>25275991</v>
      </c>
      <c r="G62" s="5">
        <v>14630759</v>
      </c>
      <c r="H62" s="5">
        <v>13019949.390000001</v>
      </c>
      <c r="I62" s="16">
        <f t="shared" si="0"/>
        <v>88.990252590450027</v>
      </c>
    </row>
    <row r="63" spans="1:9">
      <c r="A63" s="28" t="s">
        <v>62</v>
      </c>
      <c r="B63" s="28"/>
      <c r="C63" s="28"/>
      <c r="D63" s="28"/>
      <c r="E63" s="28"/>
      <c r="F63" s="5">
        <v>9198642</v>
      </c>
      <c r="G63" s="5">
        <v>4408069</v>
      </c>
      <c r="H63" s="5">
        <v>2325035</v>
      </c>
      <c r="I63" s="16">
        <f t="shared" si="0"/>
        <v>52.744977449309438</v>
      </c>
    </row>
    <row r="64" spans="1:9">
      <c r="A64" s="25" t="s">
        <v>63</v>
      </c>
      <c r="B64" s="25"/>
      <c r="C64" s="25"/>
      <c r="D64" s="25"/>
      <c r="E64" s="25"/>
      <c r="F64" s="5">
        <v>161372</v>
      </c>
      <c r="G64" s="5">
        <v>110976</v>
      </c>
      <c r="H64" s="5">
        <v>82293.69</v>
      </c>
      <c r="I64" s="16">
        <f t="shared" si="0"/>
        <v>74.154492863321792</v>
      </c>
    </row>
    <row r="65" spans="1:9">
      <c r="A65" s="29" t="s">
        <v>64</v>
      </c>
      <c r="B65" s="29"/>
      <c r="C65" s="29"/>
      <c r="D65" s="29"/>
      <c r="E65" s="29"/>
      <c r="F65" s="5">
        <v>13843989</v>
      </c>
      <c r="G65" s="5">
        <v>7837657</v>
      </c>
      <c r="H65" s="5">
        <v>2377504.87</v>
      </c>
      <c r="I65" s="16">
        <f t="shared" si="0"/>
        <v>30.334382711568015</v>
      </c>
    </row>
    <row r="66" spans="1:9">
      <c r="A66" s="25" t="s">
        <v>65</v>
      </c>
      <c r="B66" s="25"/>
      <c r="C66" s="25"/>
      <c r="D66" s="25"/>
      <c r="E66" s="25"/>
      <c r="F66" s="5">
        <v>8637605</v>
      </c>
      <c r="G66" s="5">
        <v>4359127</v>
      </c>
      <c r="H66" s="5">
        <v>2377504.87</v>
      </c>
      <c r="I66" s="16">
        <f t="shared" si="0"/>
        <v>54.540848890156227</v>
      </c>
    </row>
    <row r="67" spans="1:9">
      <c r="A67" s="28" t="s">
        <v>66</v>
      </c>
      <c r="B67" s="28"/>
      <c r="C67" s="28"/>
      <c r="D67" s="28"/>
      <c r="E67" s="28"/>
      <c r="F67" s="5">
        <v>821163</v>
      </c>
      <c r="G67" s="5">
        <v>796163</v>
      </c>
      <c r="H67" s="5">
        <v>49950</v>
      </c>
      <c r="I67" s="16">
        <f t="shared" si="0"/>
        <v>6.2738409094620069</v>
      </c>
    </row>
    <row r="68" spans="1:9">
      <c r="A68" s="28" t="s">
        <v>76</v>
      </c>
      <c r="B68" s="28"/>
      <c r="C68" s="28"/>
      <c r="D68" s="28"/>
      <c r="E68" s="28"/>
      <c r="F68" s="5">
        <v>7816442</v>
      </c>
      <c r="G68" s="5">
        <v>3562964</v>
      </c>
      <c r="H68" s="5">
        <v>2327554.87</v>
      </c>
      <c r="I68" s="16">
        <f t="shared" si="0"/>
        <v>65.326365071328254</v>
      </c>
    </row>
    <row r="69" spans="1:9">
      <c r="A69" s="30" t="s">
        <v>77</v>
      </c>
      <c r="B69" s="30"/>
      <c r="C69" s="30"/>
      <c r="D69" s="30"/>
      <c r="E69" s="30"/>
      <c r="F69" s="5">
        <v>7816442</v>
      </c>
      <c r="G69" s="5">
        <v>3562964</v>
      </c>
      <c r="H69" s="5">
        <v>2327554.87</v>
      </c>
      <c r="I69" s="16">
        <f t="shared" si="0"/>
        <v>65.326365071328254</v>
      </c>
    </row>
    <row r="70" spans="1:9">
      <c r="A70" s="25" t="s">
        <v>69</v>
      </c>
      <c r="B70" s="25"/>
      <c r="C70" s="25"/>
      <c r="D70" s="25"/>
      <c r="E70" s="25"/>
      <c r="F70" s="5">
        <v>5206384</v>
      </c>
      <c r="G70" s="5">
        <v>3478530</v>
      </c>
      <c r="H70" s="6"/>
      <c r="I70" s="16">
        <f t="shared" si="0"/>
        <v>0</v>
      </c>
    </row>
    <row r="71" spans="1:9">
      <c r="A71" s="28" t="s">
        <v>70</v>
      </c>
      <c r="B71" s="28"/>
      <c r="C71" s="28"/>
      <c r="D71" s="28"/>
      <c r="E71" s="28"/>
      <c r="F71" s="5">
        <v>5206384</v>
      </c>
      <c r="G71" s="5">
        <v>3478530</v>
      </c>
      <c r="H71" s="6"/>
      <c r="I71" s="16">
        <f t="shared" si="0"/>
        <v>0</v>
      </c>
    </row>
    <row r="72" spans="1:9" ht="36.75" customHeight="1">
      <c r="A72" s="26" t="s">
        <v>18</v>
      </c>
      <c r="B72" s="26"/>
      <c r="C72" s="26"/>
      <c r="D72" s="26"/>
      <c r="E72" s="26"/>
      <c r="F72" s="5">
        <v>131640740.76000001</v>
      </c>
      <c r="G72" s="5">
        <v>80372427</v>
      </c>
      <c r="H72" s="5">
        <v>68995870.370000005</v>
      </c>
      <c r="I72" s="16">
        <f t="shared" ref="I72:I135" si="1">SUM(H72)/G72*100</f>
        <v>85.845199585673839</v>
      </c>
    </row>
    <row r="73" spans="1:9">
      <c r="A73" s="29" t="s">
        <v>42</v>
      </c>
      <c r="B73" s="29"/>
      <c r="C73" s="29"/>
      <c r="D73" s="29"/>
      <c r="E73" s="29"/>
      <c r="F73" s="5">
        <v>109772800</v>
      </c>
      <c r="G73" s="5">
        <v>66952427</v>
      </c>
      <c r="H73" s="5">
        <v>59070675.369999997</v>
      </c>
      <c r="I73" s="16">
        <f t="shared" si="1"/>
        <v>88.227832831213121</v>
      </c>
    </row>
    <row r="74" spans="1:9">
      <c r="A74" s="25" t="s">
        <v>43</v>
      </c>
      <c r="B74" s="25"/>
      <c r="C74" s="25"/>
      <c r="D74" s="25"/>
      <c r="E74" s="25"/>
      <c r="F74" s="5">
        <v>4458490</v>
      </c>
      <c r="G74" s="5">
        <v>2603090</v>
      </c>
      <c r="H74" s="5">
        <v>2234876.11</v>
      </c>
      <c r="I74" s="16">
        <f t="shared" si="1"/>
        <v>85.854738407047009</v>
      </c>
    </row>
    <row r="75" spans="1:9">
      <c r="A75" s="28" t="s">
        <v>44</v>
      </c>
      <c r="B75" s="28"/>
      <c r="C75" s="28"/>
      <c r="D75" s="28"/>
      <c r="E75" s="28"/>
      <c r="F75" s="5">
        <v>3654500</v>
      </c>
      <c r="G75" s="5">
        <v>2134500</v>
      </c>
      <c r="H75" s="5">
        <v>1888651.97</v>
      </c>
      <c r="I75" s="16">
        <f t="shared" si="1"/>
        <v>88.482172405715616</v>
      </c>
    </row>
    <row r="76" spans="1:9">
      <c r="A76" s="30" t="s">
        <v>45</v>
      </c>
      <c r="B76" s="30"/>
      <c r="C76" s="30"/>
      <c r="D76" s="30"/>
      <c r="E76" s="30"/>
      <c r="F76" s="5">
        <v>3654500</v>
      </c>
      <c r="G76" s="5">
        <v>2134500</v>
      </c>
      <c r="H76" s="5">
        <v>1888651.97</v>
      </c>
      <c r="I76" s="16">
        <f t="shared" si="1"/>
        <v>88.482172405715616</v>
      </c>
    </row>
    <row r="77" spans="1:9">
      <c r="A77" s="28" t="s">
        <v>46</v>
      </c>
      <c r="B77" s="28"/>
      <c r="C77" s="28"/>
      <c r="D77" s="28"/>
      <c r="E77" s="28"/>
      <c r="F77" s="5">
        <v>803990</v>
      </c>
      <c r="G77" s="5">
        <v>468590</v>
      </c>
      <c r="H77" s="5">
        <v>346224.14</v>
      </c>
      <c r="I77" s="16">
        <f t="shared" si="1"/>
        <v>73.886369747540499</v>
      </c>
    </row>
    <row r="78" spans="1:9">
      <c r="A78" s="25" t="s">
        <v>47</v>
      </c>
      <c r="B78" s="25"/>
      <c r="C78" s="25"/>
      <c r="D78" s="25"/>
      <c r="E78" s="25"/>
      <c r="F78" s="5">
        <v>424537</v>
      </c>
      <c r="G78" s="5">
        <v>264377</v>
      </c>
      <c r="H78" s="5">
        <v>213951.12</v>
      </c>
      <c r="I78" s="16">
        <f t="shared" si="1"/>
        <v>80.926525378531409</v>
      </c>
    </row>
    <row r="79" spans="1:9">
      <c r="A79" s="28" t="s">
        <v>48</v>
      </c>
      <c r="B79" s="28"/>
      <c r="C79" s="28"/>
      <c r="D79" s="28"/>
      <c r="E79" s="28"/>
      <c r="F79" s="5">
        <v>99600</v>
      </c>
      <c r="G79" s="5">
        <v>65600</v>
      </c>
      <c r="H79" s="5">
        <v>36550</v>
      </c>
      <c r="I79" s="16">
        <f t="shared" si="1"/>
        <v>55.716463414634141</v>
      </c>
    </row>
    <row r="80" spans="1:9">
      <c r="A80" s="28" t="s">
        <v>49</v>
      </c>
      <c r="B80" s="28"/>
      <c r="C80" s="28"/>
      <c r="D80" s="28"/>
      <c r="E80" s="28"/>
      <c r="F80" s="5">
        <v>211821</v>
      </c>
      <c r="G80" s="5">
        <v>129821</v>
      </c>
      <c r="H80" s="5">
        <v>122769.13</v>
      </c>
      <c r="I80" s="16">
        <f t="shared" si="1"/>
        <v>94.568005176358213</v>
      </c>
    </row>
    <row r="81" spans="1:9">
      <c r="A81" s="28" t="s">
        <v>50</v>
      </c>
      <c r="B81" s="28"/>
      <c r="C81" s="28"/>
      <c r="D81" s="28"/>
      <c r="E81" s="28"/>
      <c r="F81" s="5">
        <v>10440</v>
      </c>
      <c r="G81" s="5">
        <v>9500</v>
      </c>
      <c r="H81" s="6"/>
      <c r="I81" s="16">
        <f t="shared" si="1"/>
        <v>0</v>
      </c>
    </row>
    <row r="82" spans="1:9">
      <c r="A82" s="28" t="s">
        <v>51</v>
      </c>
      <c r="B82" s="28"/>
      <c r="C82" s="28"/>
      <c r="D82" s="28"/>
      <c r="E82" s="28"/>
      <c r="F82" s="5">
        <v>102676</v>
      </c>
      <c r="G82" s="5">
        <v>59456</v>
      </c>
      <c r="H82" s="5">
        <v>54631.99</v>
      </c>
      <c r="I82" s="16">
        <f t="shared" si="1"/>
        <v>91.886420209903122</v>
      </c>
    </row>
    <row r="83" spans="1:9">
      <c r="A83" s="30" t="s">
        <v>53</v>
      </c>
      <c r="B83" s="30"/>
      <c r="C83" s="30"/>
      <c r="D83" s="30"/>
      <c r="E83" s="30"/>
      <c r="F83" s="5">
        <v>2493</v>
      </c>
      <c r="G83" s="5">
        <v>1993</v>
      </c>
      <c r="H83" s="17">
        <v>968.43</v>
      </c>
      <c r="I83" s="16">
        <f t="shared" si="1"/>
        <v>48.591570496738584</v>
      </c>
    </row>
    <row r="84" spans="1:9">
      <c r="A84" s="30" t="s">
        <v>54</v>
      </c>
      <c r="B84" s="30"/>
      <c r="C84" s="30"/>
      <c r="D84" s="30"/>
      <c r="E84" s="30"/>
      <c r="F84" s="5">
        <v>29620</v>
      </c>
      <c r="G84" s="5">
        <v>17700</v>
      </c>
      <c r="H84" s="5">
        <v>14899.8</v>
      </c>
      <c r="I84" s="16">
        <f t="shared" si="1"/>
        <v>84.179661016949154</v>
      </c>
    </row>
    <row r="85" spans="1:9">
      <c r="A85" s="30" t="s">
        <v>55</v>
      </c>
      <c r="B85" s="30"/>
      <c r="C85" s="30"/>
      <c r="D85" s="30"/>
      <c r="E85" s="30"/>
      <c r="F85" s="5">
        <v>67563</v>
      </c>
      <c r="G85" s="5">
        <v>37363</v>
      </c>
      <c r="H85" s="5">
        <v>36812.54</v>
      </c>
      <c r="I85" s="16">
        <f t="shared" si="1"/>
        <v>98.52672429944063</v>
      </c>
    </row>
    <row r="86" spans="1:9">
      <c r="A86" s="30" t="s">
        <v>56</v>
      </c>
      <c r="B86" s="30"/>
      <c r="C86" s="30"/>
      <c r="D86" s="30"/>
      <c r="E86" s="30"/>
      <c r="F86" s="5">
        <v>3000</v>
      </c>
      <c r="G86" s="5">
        <v>2400</v>
      </c>
      <c r="H86" s="5">
        <v>1951.22</v>
      </c>
      <c r="I86" s="16">
        <f t="shared" si="1"/>
        <v>81.30083333333333</v>
      </c>
    </row>
    <row r="87" spans="1:9">
      <c r="A87" s="25" t="s">
        <v>59</v>
      </c>
      <c r="B87" s="25"/>
      <c r="C87" s="25"/>
      <c r="D87" s="25"/>
      <c r="E87" s="25"/>
      <c r="F87" s="5">
        <v>104878400</v>
      </c>
      <c r="G87" s="5">
        <v>64078325</v>
      </c>
      <c r="H87" s="5">
        <v>56616436.939999998</v>
      </c>
      <c r="I87" s="16">
        <f t="shared" si="1"/>
        <v>88.355051321956367</v>
      </c>
    </row>
    <row r="88" spans="1:9">
      <c r="A88" s="28" t="s">
        <v>60</v>
      </c>
      <c r="B88" s="28"/>
      <c r="C88" s="28"/>
      <c r="D88" s="28"/>
      <c r="E88" s="28"/>
      <c r="F88" s="5">
        <v>104878400</v>
      </c>
      <c r="G88" s="5">
        <v>64078325</v>
      </c>
      <c r="H88" s="5">
        <v>56616436.939999998</v>
      </c>
      <c r="I88" s="16">
        <f t="shared" si="1"/>
        <v>88.355051321956367</v>
      </c>
    </row>
    <row r="89" spans="1:9">
      <c r="A89" s="25" t="s">
        <v>63</v>
      </c>
      <c r="B89" s="25"/>
      <c r="C89" s="25"/>
      <c r="D89" s="25"/>
      <c r="E89" s="25"/>
      <c r="F89" s="5">
        <v>11373</v>
      </c>
      <c r="G89" s="5">
        <v>6635</v>
      </c>
      <c r="H89" s="5">
        <v>5411.2</v>
      </c>
      <c r="I89" s="16">
        <f t="shared" si="1"/>
        <v>81.555388093443852</v>
      </c>
    </row>
    <row r="90" spans="1:9">
      <c r="A90" s="29" t="s">
        <v>64</v>
      </c>
      <c r="B90" s="29"/>
      <c r="C90" s="29"/>
      <c r="D90" s="29"/>
      <c r="E90" s="29"/>
      <c r="F90" s="5">
        <v>21867940.760000002</v>
      </c>
      <c r="G90" s="5">
        <v>13420000</v>
      </c>
      <c r="H90" s="5">
        <v>9925195</v>
      </c>
      <c r="I90" s="16">
        <f t="shared" si="1"/>
        <v>73.958233979135628</v>
      </c>
    </row>
    <row r="91" spans="1:9">
      <c r="A91" s="25" t="s">
        <v>69</v>
      </c>
      <c r="B91" s="25"/>
      <c r="C91" s="25"/>
      <c r="D91" s="25"/>
      <c r="E91" s="25"/>
      <c r="F91" s="5">
        <v>21867940.760000002</v>
      </c>
      <c r="G91" s="5">
        <v>13420000</v>
      </c>
      <c r="H91" s="5">
        <v>9925195</v>
      </c>
      <c r="I91" s="16">
        <f t="shared" si="1"/>
        <v>73.958233979135628</v>
      </c>
    </row>
    <row r="92" spans="1:9">
      <c r="A92" s="28" t="s">
        <v>70</v>
      </c>
      <c r="B92" s="28"/>
      <c r="C92" s="28"/>
      <c r="D92" s="28"/>
      <c r="E92" s="28"/>
      <c r="F92" s="5">
        <v>21867940.760000002</v>
      </c>
      <c r="G92" s="5">
        <v>13420000</v>
      </c>
      <c r="H92" s="5">
        <v>9925195</v>
      </c>
      <c r="I92" s="16">
        <f t="shared" si="1"/>
        <v>73.958233979135628</v>
      </c>
    </row>
    <row r="93" spans="1:9" ht="39.75" customHeight="1">
      <c r="A93" s="26" t="s">
        <v>20</v>
      </c>
      <c r="B93" s="26"/>
      <c r="C93" s="26"/>
      <c r="D93" s="26"/>
      <c r="E93" s="26"/>
      <c r="F93" s="5">
        <v>215481177</v>
      </c>
      <c r="G93" s="5">
        <v>123630179.89</v>
      </c>
      <c r="H93" s="5">
        <v>97976733.209999993</v>
      </c>
      <c r="I93" s="16">
        <f t="shared" si="1"/>
        <v>79.249850883639269</v>
      </c>
    </row>
    <row r="94" spans="1:9">
      <c r="A94" s="29" t="s">
        <v>42</v>
      </c>
      <c r="B94" s="29"/>
      <c r="C94" s="29"/>
      <c r="D94" s="29"/>
      <c r="E94" s="29"/>
      <c r="F94" s="5">
        <v>211489107</v>
      </c>
      <c r="G94" s="5">
        <v>122300765.89</v>
      </c>
      <c r="H94" s="5">
        <v>97413070.319999993</v>
      </c>
      <c r="I94" s="16">
        <f t="shared" si="1"/>
        <v>79.650417240735393</v>
      </c>
    </row>
    <row r="95" spans="1:9">
      <c r="A95" s="25" t="s">
        <v>43</v>
      </c>
      <c r="B95" s="25"/>
      <c r="C95" s="25"/>
      <c r="D95" s="25"/>
      <c r="E95" s="25"/>
      <c r="F95" s="5">
        <v>115285911</v>
      </c>
      <c r="G95" s="5">
        <v>69230309</v>
      </c>
      <c r="H95" s="5">
        <v>58801700.200000003</v>
      </c>
      <c r="I95" s="16">
        <f t="shared" si="1"/>
        <v>84.936353815783207</v>
      </c>
    </row>
    <row r="96" spans="1:9">
      <c r="A96" s="28" t="s">
        <v>44</v>
      </c>
      <c r="B96" s="28"/>
      <c r="C96" s="28"/>
      <c r="D96" s="28"/>
      <c r="E96" s="28"/>
      <c r="F96" s="5">
        <v>94475852</v>
      </c>
      <c r="G96" s="5">
        <v>56726898</v>
      </c>
      <c r="H96" s="5">
        <v>48256786.490000002</v>
      </c>
      <c r="I96" s="16">
        <f t="shared" si="1"/>
        <v>85.068615051011605</v>
      </c>
    </row>
    <row r="97" spans="1:9">
      <c r="A97" s="30" t="s">
        <v>45</v>
      </c>
      <c r="B97" s="30"/>
      <c r="C97" s="30"/>
      <c r="D97" s="30"/>
      <c r="E97" s="30"/>
      <c r="F97" s="5">
        <v>94475852</v>
      </c>
      <c r="G97" s="5">
        <v>56726898</v>
      </c>
      <c r="H97" s="5">
        <v>48256786.490000002</v>
      </c>
      <c r="I97" s="16">
        <f t="shared" si="1"/>
        <v>85.068615051011605</v>
      </c>
    </row>
    <row r="98" spans="1:9">
      <c r="A98" s="28" t="s">
        <v>46</v>
      </c>
      <c r="B98" s="28"/>
      <c r="C98" s="28"/>
      <c r="D98" s="28"/>
      <c r="E98" s="28"/>
      <c r="F98" s="5">
        <v>20810059</v>
      </c>
      <c r="G98" s="5">
        <v>12503411</v>
      </c>
      <c r="H98" s="5">
        <v>10544913.710000001</v>
      </c>
      <c r="I98" s="16">
        <f t="shared" si="1"/>
        <v>84.336295991549832</v>
      </c>
    </row>
    <row r="99" spans="1:9">
      <c r="A99" s="25" t="s">
        <v>47</v>
      </c>
      <c r="B99" s="25"/>
      <c r="C99" s="25"/>
      <c r="D99" s="25"/>
      <c r="E99" s="25"/>
      <c r="F99" s="5">
        <v>19249438</v>
      </c>
      <c r="G99" s="5">
        <v>11614551.91</v>
      </c>
      <c r="H99" s="5">
        <v>6908238.0499999998</v>
      </c>
      <c r="I99" s="16">
        <f t="shared" si="1"/>
        <v>59.479161172391713</v>
      </c>
    </row>
    <row r="100" spans="1:9">
      <c r="A100" s="28" t="s">
        <v>48</v>
      </c>
      <c r="B100" s="28"/>
      <c r="C100" s="28"/>
      <c r="D100" s="28"/>
      <c r="E100" s="28"/>
      <c r="F100" s="5">
        <v>4239678</v>
      </c>
      <c r="G100" s="5">
        <v>2915529</v>
      </c>
      <c r="H100" s="5">
        <v>2175335.58</v>
      </c>
      <c r="I100" s="16">
        <f t="shared" si="1"/>
        <v>74.612037129454052</v>
      </c>
    </row>
    <row r="101" spans="1:9">
      <c r="A101" s="28" t="s">
        <v>72</v>
      </c>
      <c r="B101" s="28"/>
      <c r="C101" s="28"/>
      <c r="D101" s="28"/>
      <c r="E101" s="28"/>
      <c r="F101" s="5">
        <v>159359</v>
      </c>
      <c r="G101" s="5">
        <v>97950</v>
      </c>
      <c r="H101" s="5">
        <v>78178.62</v>
      </c>
      <c r="I101" s="16">
        <f t="shared" si="1"/>
        <v>79.814823889739657</v>
      </c>
    </row>
    <row r="102" spans="1:9">
      <c r="A102" s="28" t="s">
        <v>73</v>
      </c>
      <c r="B102" s="28"/>
      <c r="C102" s="28"/>
      <c r="D102" s="28"/>
      <c r="E102" s="28"/>
      <c r="F102" s="5">
        <v>870201</v>
      </c>
      <c r="G102" s="5">
        <v>494751</v>
      </c>
      <c r="H102" s="5">
        <v>399243.94</v>
      </c>
      <c r="I102" s="16">
        <f t="shared" si="1"/>
        <v>80.695933914231603</v>
      </c>
    </row>
    <row r="103" spans="1:9">
      <c r="A103" s="28" t="s">
        <v>49</v>
      </c>
      <c r="B103" s="28"/>
      <c r="C103" s="28"/>
      <c r="D103" s="28"/>
      <c r="E103" s="28"/>
      <c r="F103" s="5">
        <v>7307540</v>
      </c>
      <c r="G103" s="5">
        <v>4569592.91</v>
      </c>
      <c r="H103" s="5">
        <v>2107942.4900000002</v>
      </c>
      <c r="I103" s="16">
        <f t="shared" si="1"/>
        <v>46.129765419300774</v>
      </c>
    </row>
    <row r="104" spans="1:9">
      <c r="A104" s="28" t="s">
        <v>50</v>
      </c>
      <c r="B104" s="28"/>
      <c r="C104" s="28"/>
      <c r="D104" s="28"/>
      <c r="E104" s="28"/>
      <c r="F104" s="5">
        <v>275835</v>
      </c>
      <c r="G104" s="5">
        <v>157995</v>
      </c>
      <c r="H104" s="5">
        <v>90647.35</v>
      </c>
      <c r="I104" s="16">
        <f t="shared" si="1"/>
        <v>57.373556125193836</v>
      </c>
    </row>
    <row r="105" spans="1:9">
      <c r="A105" s="28" t="s">
        <v>51</v>
      </c>
      <c r="B105" s="28"/>
      <c r="C105" s="28"/>
      <c r="D105" s="28"/>
      <c r="E105" s="28"/>
      <c r="F105" s="5">
        <v>2695661</v>
      </c>
      <c r="G105" s="5">
        <v>1583347</v>
      </c>
      <c r="H105" s="5">
        <v>1386007.87</v>
      </c>
      <c r="I105" s="16">
        <f t="shared" si="1"/>
        <v>87.536583578962805</v>
      </c>
    </row>
    <row r="106" spans="1:9">
      <c r="A106" s="30" t="s">
        <v>52</v>
      </c>
      <c r="B106" s="30"/>
      <c r="C106" s="30"/>
      <c r="D106" s="30"/>
      <c r="E106" s="30"/>
      <c r="F106" s="5">
        <v>834956</v>
      </c>
      <c r="G106" s="5">
        <v>551040</v>
      </c>
      <c r="H106" s="5">
        <v>525345.27</v>
      </c>
      <c r="I106" s="16">
        <f t="shared" si="1"/>
        <v>95.337048127177709</v>
      </c>
    </row>
    <row r="107" spans="1:9">
      <c r="A107" s="30" t="s">
        <v>53</v>
      </c>
      <c r="B107" s="30"/>
      <c r="C107" s="30"/>
      <c r="D107" s="30"/>
      <c r="E107" s="30"/>
      <c r="F107" s="5">
        <v>176888</v>
      </c>
      <c r="G107" s="5">
        <v>99973</v>
      </c>
      <c r="H107" s="5">
        <v>61424.98</v>
      </c>
      <c r="I107" s="16">
        <f t="shared" si="1"/>
        <v>61.441569223690394</v>
      </c>
    </row>
    <row r="108" spans="1:9">
      <c r="A108" s="30" t="s">
        <v>54</v>
      </c>
      <c r="B108" s="30"/>
      <c r="C108" s="30"/>
      <c r="D108" s="30"/>
      <c r="E108" s="30"/>
      <c r="F108" s="5">
        <v>984837</v>
      </c>
      <c r="G108" s="5">
        <v>531019</v>
      </c>
      <c r="H108" s="5">
        <v>446730.17</v>
      </c>
      <c r="I108" s="16">
        <f t="shared" si="1"/>
        <v>84.126965325157855</v>
      </c>
    </row>
    <row r="109" spans="1:9">
      <c r="A109" s="30" t="s">
        <v>55</v>
      </c>
      <c r="B109" s="30"/>
      <c r="C109" s="30"/>
      <c r="D109" s="30"/>
      <c r="E109" s="30"/>
      <c r="F109" s="5">
        <v>645219</v>
      </c>
      <c r="G109" s="5">
        <v>368563</v>
      </c>
      <c r="H109" s="5">
        <v>329465.38</v>
      </c>
      <c r="I109" s="16">
        <f t="shared" si="1"/>
        <v>89.391876015769355</v>
      </c>
    </row>
    <row r="110" spans="1:9">
      <c r="A110" s="30" t="s">
        <v>56</v>
      </c>
      <c r="B110" s="30"/>
      <c r="C110" s="30"/>
      <c r="D110" s="30"/>
      <c r="E110" s="30"/>
      <c r="F110" s="5">
        <v>53761</v>
      </c>
      <c r="G110" s="5">
        <v>32752</v>
      </c>
      <c r="H110" s="5">
        <v>23042.07</v>
      </c>
      <c r="I110" s="16">
        <f t="shared" si="1"/>
        <v>70.353169272105518</v>
      </c>
    </row>
    <row r="111" spans="1:9">
      <c r="A111" s="28" t="s">
        <v>57</v>
      </c>
      <c r="B111" s="28"/>
      <c r="C111" s="28"/>
      <c r="D111" s="28"/>
      <c r="E111" s="28"/>
      <c r="F111" s="5">
        <v>3701164</v>
      </c>
      <c r="G111" s="5">
        <v>1795387</v>
      </c>
      <c r="H111" s="5">
        <v>670882.19999999995</v>
      </c>
      <c r="I111" s="16">
        <f t="shared" si="1"/>
        <v>37.366996641949619</v>
      </c>
    </row>
    <row r="112" spans="1:9">
      <c r="A112" s="30" t="s">
        <v>58</v>
      </c>
      <c r="B112" s="30"/>
      <c r="C112" s="30"/>
      <c r="D112" s="30"/>
      <c r="E112" s="30"/>
      <c r="F112" s="5">
        <v>3701164</v>
      </c>
      <c r="G112" s="5">
        <v>1795387</v>
      </c>
      <c r="H112" s="5">
        <v>670882.19999999995</v>
      </c>
      <c r="I112" s="16">
        <f t="shared" si="1"/>
        <v>37.366996641949619</v>
      </c>
    </row>
    <row r="113" spans="1:9">
      <c r="A113" s="25" t="s">
        <v>59</v>
      </c>
      <c r="B113" s="25"/>
      <c r="C113" s="25"/>
      <c r="D113" s="25"/>
      <c r="E113" s="25"/>
      <c r="F113" s="5">
        <v>1518700</v>
      </c>
      <c r="G113" s="5">
        <v>923473</v>
      </c>
      <c r="H113" s="5">
        <v>803165.88</v>
      </c>
      <c r="I113" s="16">
        <f t="shared" si="1"/>
        <v>86.972318627615536</v>
      </c>
    </row>
    <row r="114" spans="1:9">
      <c r="A114" s="28" t="s">
        <v>60</v>
      </c>
      <c r="B114" s="28"/>
      <c r="C114" s="28"/>
      <c r="D114" s="28"/>
      <c r="E114" s="28"/>
      <c r="F114" s="5">
        <v>1518700</v>
      </c>
      <c r="G114" s="5">
        <v>923473</v>
      </c>
      <c r="H114" s="5">
        <v>803165.88</v>
      </c>
      <c r="I114" s="16">
        <f t="shared" si="1"/>
        <v>86.972318627615536</v>
      </c>
    </row>
    <row r="115" spans="1:9">
      <c r="A115" s="25" t="s">
        <v>61</v>
      </c>
      <c r="B115" s="25"/>
      <c r="C115" s="25"/>
      <c r="D115" s="25"/>
      <c r="E115" s="25"/>
      <c r="F115" s="5">
        <v>75077164</v>
      </c>
      <c r="G115" s="5">
        <v>40325889.979999997</v>
      </c>
      <c r="H115" s="5">
        <v>30727979.239999998</v>
      </c>
      <c r="I115" s="16">
        <f t="shared" si="1"/>
        <v>76.199134737608588</v>
      </c>
    </row>
    <row r="116" spans="1:9">
      <c r="A116" s="28" t="s">
        <v>62</v>
      </c>
      <c r="B116" s="28"/>
      <c r="C116" s="28"/>
      <c r="D116" s="28"/>
      <c r="E116" s="28"/>
      <c r="F116" s="5">
        <v>75077164</v>
      </c>
      <c r="G116" s="5">
        <v>40325889.979999997</v>
      </c>
      <c r="H116" s="5">
        <v>30727979.239999998</v>
      </c>
      <c r="I116" s="16">
        <f t="shared" si="1"/>
        <v>76.199134737608588</v>
      </c>
    </row>
    <row r="117" spans="1:9">
      <c r="A117" s="25" t="s">
        <v>63</v>
      </c>
      <c r="B117" s="25"/>
      <c r="C117" s="25"/>
      <c r="D117" s="25"/>
      <c r="E117" s="25"/>
      <c r="F117" s="5">
        <v>357894</v>
      </c>
      <c r="G117" s="5">
        <v>206542</v>
      </c>
      <c r="H117" s="5">
        <v>171986.95</v>
      </c>
      <c r="I117" s="16">
        <f t="shared" si="1"/>
        <v>83.269722380920115</v>
      </c>
    </row>
    <row r="118" spans="1:9">
      <c r="A118" s="29" t="s">
        <v>64</v>
      </c>
      <c r="B118" s="29"/>
      <c r="C118" s="29"/>
      <c r="D118" s="29"/>
      <c r="E118" s="29"/>
      <c r="F118" s="5">
        <v>3992070</v>
      </c>
      <c r="G118" s="5">
        <v>1329414</v>
      </c>
      <c r="H118" s="5">
        <v>563662.89</v>
      </c>
      <c r="I118" s="16">
        <f t="shared" si="1"/>
        <v>42.399349638261668</v>
      </c>
    </row>
    <row r="119" spans="1:9">
      <c r="A119" s="25" t="s">
        <v>65</v>
      </c>
      <c r="B119" s="25"/>
      <c r="C119" s="25"/>
      <c r="D119" s="25"/>
      <c r="E119" s="25"/>
      <c r="F119" s="5">
        <v>2327300</v>
      </c>
      <c r="G119" s="5">
        <v>563844</v>
      </c>
      <c r="H119" s="5">
        <v>464073.94</v>
      </c>
      <c r="I119" s="16">
        <f t="shared" si="1"/>
        <v>82.305378792715715</v>
      </c>
    </row>
    <row r="120" spans="1:9">
      <c r="A120" s="28" t="s">
        <v>66</v>
      </c>
      <c r="B120" s="28"/>
      <c r="C120" s="28"/>
      <c r="D120" s="28"/>
      <c r="E120" s="28"/>
      <c r="F120" s="5">
        <v>2327300</v>
      </c>
      <c r="G120" s="5">
        <v>563844</v>
      </c>
      <c r="H120" s="5">
        <v>464073.94</v>
      </c>
      <c r="I120" s="16">
        <f t="shared" si="1"/>
        <v>82.305378792715715</v>
      </c>
    </row>
    <row r="121" spans="1:9">
      <c r="A121" s="25" t="s">
        <v>69</v>
      </c>
      <c r="B121" s="25"/>
      <c r="C121" s="25"/>
      <c r="D121" s="25"/>
      <c r="E121" s="25"/>
      <c r="F121" s="5">
        <v>1664770</v>
      </c>
      <c r="G121" s="5">
        <v>765570</v>
      </c>
      <c r="H121" s="5">
        <v>99588.95</v>
      </c>
      <c r="I121" s="16">
        <f t="shared" si="1"/>
        <v>13.00847081259715</v>
      </c>
    </row>
    <row r="122" spans="1:9">
      <c r="A122" s="28" t="s">
        <v>78</v>
      </c>
      <c r="B122" s="28"/>
      <c r="C122" s="28"/>
      <c r="D122" s="28"/>
      <c r="E122" s="28"/>
      <c r="F122" s="5">
        <v>1664770</v>
      </c>
      <c r="G122" s="5">
        <v>765570</v>
      </c>
      <c r="H122" s="5">
        <v>99588.95</v>
      </c>
      <c r="I122" s="16">
        <f t="shared" si="1"/>
        <v>13.00847081259715</v>
      </c>
    </row>
    <row r="123" spans="1:9" ht="39.75" customHeight="1">
      <c r="A123" s="26" t="s">
        <v>21</v>
      </c>
      <c r="B123" s="26"/>
      <c r="C123" s="26"/>
      <c r="D123" s="26"/>
      <c r="E123" s="26"/>
      <c r="F123" s="5">
        <v>223183321</v>
      </c>
      <c r="G123" s="5">
        <v>126875683</v>
      </c>
      <c r="H123" s="5">
        <v>110031561.84999999</v>
      </c>
      <c r="I123" s="16">
        <f t="shared" si="1"/>
        <v>86.72391686750565</v>
      </c>
    </row>
    <row r="124" spans="1:9">
      <c r="A124" s="29" t="s">
        <v>42</v>
      </c>
      <c r="B124" s="29"/>
      <c r="C124" s="29"/>
      <c r="D124" s="29"/>
      <c r="E124" s="29"/>
      <c r="F124" s="5">
        <v>217636248</v>
      </c>
      <c r="G124" s="5">
        <v>125353209</v>
      </c>
      <c r="H124" s="5">
        <v>109863519.84999999</v>
      </c>
      <c r="I124" s="16">
        <f t="shared" si="1"/>
        <v>87.643165042547892</v>
      </c>
    </row>
    <row r="125" spans="1:9">
      <c r="A125" s="25" t="s">
        <v>43</v>
      </c>
      <c r="B125" s="25"/>
      <c r="C125" s="25"/>
      <c r="D125" s="25"/>
      <c r="E125" s="25"/>
      <c r="F125" s="5">
        <v>153186177</v>
      </c>
      <c r="G125" s="5">
        <v>91241141</v>
      </c>
      <c r="H125" s="5">
        <v>80848795.299999997</v>
      </c>
      <c r="I125" s="16">
        <f t="shared" si="1"/>
        <v>88.610022204785892</v>
      </c>
    </row>
    <row r="126" spans="1:9">
      <c r="A126" s="28" t="s">
        <v>44</v>
      </c>
      <c r="B126" s="28"/>
      <c r="C126" s="28"/>
      <c r="D126" s="28"/>
      <c r="E126" s="28"/>
      <c r="F126" s="5">
        <v>125512644</v>
      </c>
      <c r="G126" s="5">
        <v>74726204</v>
      </c>
      <c r="H126" s="5">
        <v>66246541.549999997</v>
      </c>
      <c r="I126" s="16">
        <f t="shared" si="1"/>
        <v>88.652357545152427</v>
      </c>
    </row>
    <row r="127" spans="1:9">
      <c r="A127" s="30" t="s">
        <v>45</v>
      </c>
      <c r="B127" s="30"/>
      <c r="C127" s="30"/>
      <c r="D127" s="30"/>
      <c r="E127" s="30"/>
      <c r="F127" s="5">
        <v>125512644</v>
      </c>
      <c r="G127" s="5">
        <v>74726204</v>
      </c>
      <c r="H127" s="5">
        <v>66246541.549999997</v>
      </c>
      <c r="I127" s="16">
        <f t="shared" si="1"/>
        <v>88.652357545152427</v>
      </c>
    </row>
    <row r="128" spans="1:9">
      <c r="A128" s="28" t="s">
        <v>46</v>
      </c>
      <c r="B128" s="28"/>
      <c r="C128" s="28"/>
      <c r="D128" s="28"/>
      <c r="E128" s="28"/>
      <c r="F128" s="5">
        <v>27673533</v>
      </c>
      <c r="G128" s="5">
        <v>16514937</v>
      </c>
      <c r="H128" s="5">
        <v>14602253.75</v>
      </c>
      <c r="I128" s="16">
        <f t="shared" si="1"/>
        <v>88.418464751031138</v>
      </c>
    </row>
    <row r="129" spans="1:9">
      <c r="A129" s="25" t="s">
        <v>47</v>
      </c>
      <c r="B129" s="25"/>
      <c r="C129" s="25"/>
      <c r="D129" s="25"/>
      <c r="E129" s="25"/>
      <c r="F129" s="5">
        <v>20469430</v>
      </c>
      <c r="G129" s="5">
        <v>10286083</v>
      </c>
      <c r="H129" s="5">
        <v>8535183.3800000008</v>
      </c>
      <c r="I129" s="16">
        <f t="shared" si="1"/>
        <v>82.977974997868486</v>
      </c>
    </row>
    <row r="130" spans="1:9">
      <c r="A130" s="28" t="s">
        <v>48</v>
      </c>
      <c r="B130" s="28"/>
      <c r="C130" s="28"/>
      <c r="D130" s="28"/>
      <c r="E130" s="28"/>
      <c r="F130" s="5">
        <v>2258661</v>
      </c>
      <c r="G130" s="5">
        <v>1216439</v>
      </c>
      <c r="H130" s="5">
        <v>889210.77</v>
      </c>
      <c r="I130" s="16">
        <f t="shared" si="1"/>
        <v>73.099495330222069</v>
      </c>
    </row>
    <row r="131" spans="1:9">
      <c r="A131" s="28" t="s">
        <v>49</v>
      </c>
      <c r="B131" s="28"/>
      <c r="C131" s="28"/>
      <c r="D131" s="28"/>
      <c r="E131" s="28"/>
      <c r="F131" s="5">
        <v>6522799</v>
      </c>
      <c r="G131" s="5">
        <v>3054331</v>
      </c>
      <c r="H131" s="5">
        <v>2351242.35</v>
      </c>
      <c r="I131" s="16">
        <f t="shared" si="1"/>
        <v>76.980600661814321</v>
      </c>
    </row>
    <row r="132" spans="1:9">
      <c r="A132" s="28" t="s">
        <v>51</v>
      </c>
      <c r="B132" s="28"/>
      <c r="C132" s="28"/>
      <c r="D132" s="28"/>
      <c r="E132" s="28"/>
      <c r="F132" s="5">
        <v>9362100</v>
      </c>
      <c r="G132" s="5">
        <v>4642135</v>
      </c>
      <c r="H132" s="5">
        <v>4189720.26</v>
      </c>
      <c r="I132" s="16">
        <f t="shared" si="1"/>
        <v>90.254166671154536</v>
      </c>
    </row>
    <row r="133" spans="1:9">
      <c r="A133" s="30" t="s">
        <v>52</v>
      </c>
      <c r="B133" s="30"/>
      <c r="C133" s="30"/>
      <c r="D133" s="30"/>
      <c r="E133" s="30"/>
      <c r="F133" s="5">
        <v>4300598</v>
      </c>
      <c r="G133" s="5">
        <v>2446995</v>
      </c>
      <c r="H133" s="5">
        <v>2426145.2799999998</v>
      </c>
      <c r="I133" s="16">
        <f t="shared" si="1"/>
        <v>99.147945950032579</v>
      </c>
    </row>
    <row r="134" spans="1:9">
      <c r="A134" s="30" t="s">
        <v>53</v>
      </c>
      <c r="B134" s="30"/>
      <c r="C134" s="30"/>
      <c r="D134" s="30"/>
      <c r="E134" s="30"/>
      <c r="F134" s="5">
        <v>340548</v>
      </c>
      <c r="G134" s="5">
        <v>147077</v>
      </c>
      <c r="H134" s="5">
        <v>85032.84</v>
      </c>
      <c r="I134" s="16">
        <f t="shared" si="1"/>
        <v>57.815185243103947</v>
      </c>
    </row>
    <row r="135" spans="1:9">
      <c r="A135" s="30" t="s">
        <v>54</v>
      </c>
      <c r="B135" s="30"/>
      <c r="C135" s="30"/>
      <c r="D135" s="30"/>
      <c r="E135" s="30"/>
      <c r="F135" s="5">
        <v>3057950</v>
      </c>
      <c r="G135" s="5">
        <v>1154202</v>
      </c>
      <c r="H135" s="5">
        <v>868190.28</v>
      </c>
      <c r="I135" s="16">
        <f t="shared" si="1"/>
        <v>75.219959764408657</v>
      </c>
    </row>
    <row r="136" spans="1:9">
      <c r="A136" s="30" t="s">
        <v>55</v>
      </c>
      <c r="B136" s="30"/>
      <c r="C136" s="30"/>
      <c r="D136" s="30"/>
      <c r="E136" s="30"/>
      <c r="F136" s="5">
        <v>1112979</v>
      </c>
      <c r="G136" s="5">
        <v>686846</v>
      </c>
      <c r="H136" s="5">
        <v>640963.47</v>
      </c>
      <c r="I136" s="16">
        <f t="shared" ref="I136:I199" si="2">SUM(H136)/G136*100</f>
        <v>93.319822784146652</v>
      </c>
    </row>
    <row r="137" spans="1:9">
      <c r="A137" s="30" t="s">
        <v>56</v>
      </c>
      <c r="B137" s="30"/>
      <c r="C137" s="30"/>
      <c r="D137" s="30"/>
      <c r="E137" s="30"/>
      <c r="F137" s="5">
        <v>550025</v>
      </c>
      <c r="G137" s="5">
        <v>207015</v>
      </c>
      <c r="H137" s="5">
        <v>169388.39</v>
      </c>
      <c r="I137" s="16">
        <f t="shared" si="2"/>
        <v>81.824210805980243</v>
      </c>
    </row>
    <row r="138" spans="1:9">
      <c r="A138" s="28" t="s">
        <v>57</v>
      </c>
      <c r="B138" s="28"/>
      <c r="C138" s="28"/>
      <c r="D138" s="28"/>
      <c r="E138" s="28"/>
      <c r="F138" s="5">
        <v>2325870</v>
      </c>
      <c r="G138" s="5">
        <v>1373178</v>
      </c>
      <c r="H138" s="5">
        <v>1105010</v>
      </c>
      <c r="I138" s="16">
        <f t="shared" si="2"/>
        <v>80.470995020310554</v>
      </c>
    </row>
    <row r="139" spans="1:9">
      <c r="A139" s="30" t="s">
        <v>79</v>
      </c>
      <c r="B139" s="30"/>
      <c r="C139" s="30"/>
      <c r="D139" s="30"/>
      <c r="E139" s="30"/>
      <c r="F139" s="5">
        <v>5390</v>
      </c>
      <c r="G139" s="5">
        <v>5390</v>
      </c>
      <c r="H139" s="6"/>
      <c r="I139" s="16">
        <f t="shared" si="2"/>
        <v>0</v>
      </c>
    </row>
    <row r="140" spans="1:9">
      <c r="A140" s="30" t="s">
        <v>58</v>
      </c>
      <c r="B140" s="30"/>
      <c r="C140" s="30"/>
      <c r="D140" s="30"/>
      <c r="E140" s="30"/>
      <c r="F140" s="5">
        <v>2320480</v>
      </c>
      <c r="G140" s="5">
        <v>1367788</v>
      </c>
      <c r="H140" s="5">
        <v>1105010</v>
      </c>
      <c r="I140" s="16">
        <f t="shared" si="2"/>
        <v>80.788104589307693</v>
      </c>
    </row>
    <row r="141" spans="1:9">
      <c r="A141" s="25" t="s">
        <v>59</v>
      </c>
      <c r="B141" s="25"/>
      <c r="C141" s="25"/>
      <c r="D141" s="25"/>
      <c r="E141" s="25"/>
      <c r="F141" s="5">
        <v>43956576</v>
      </c>
      <c r="G141" s="5">
        <v>23802320</v>
      </c>
      <c r="H141" s="5">
        <v>20475849.100000001</v>
      </c>
      <c r="I141" s="16">
        <f t="shared" si="2"/>
        <v>86.024593821106521</v>
      </c>
    </row>
    <row r="142" spans="1:9">
      <c r="A142" s="28" t="s">
        <v>60</v>
      </c>
      <c r="B142" s="28"/>
      <c r="C142" s="28"/>
      <c r="D142" s="28"/>
      <c r="E142" s="28"/>
      <c r="F142" s="5">
        <v>43956576</v>
      </c>
      <c r="G142" s="5">
        <v>23802320</v>
      </c>
      <c r="H142" s="5">
        <v>20475849.100000001</v>
      </c>
      <c r="I142" s="16">
        <f t="shared" si="2"/>
        <v>86.024593821106521</v>
      </c>
    </row>
    <row r="143" spans="1:9">
      <c r="A143" s="25" t="s">
        <v>63</v>
      </c>
      <c r="B143" s="25"/>
      <c r="C143" s="25"/>
      <c r="D143" s="25"/>
      <c r="E143" s="25"/>
      <c r="F143" s="5">
        <v>24065</v>
      </c>
      <c r="G143" s="5">
        <v>23665</v>
      </c>
      <c r="H143" s="5">
        <v>3692.07</v>
      </c>
      <c r="I143" s="16">
        <f t="shared" si="2"/>
        <v>15.601394464398902</v>
      </c>
    </row>
    <row r="144" spans="1:9">
      <c r="A144" s="29" t="s">
        <v>64</v>
      </c>
      <c r="B144" s="29"/>
      <c r="C144" s="29"/>
      <c r="D144" s="29"/>
      <c r="E144" s="29"/>
      <c r="F144" s="5">
        <v>5547073</v>
      </c>
      <c r="G144" s="5">
        <v>1522474</v>
      </c>
      <c r="H144" s="5">
        <v>168042</v>
      </c>
      <c r="I144" s="16">
        <f t="shared" si="2"/>
        <v>11.037429867439444</v>
      </c>
    </row>
    <row r="145" spans="1:9">
      <c r="A145" s="25" t="s">
        <v>65</v>
      </c>
      <c r="B145" s="25"/>
      <c r="C145" s="25"/>
      <c r="D145" s="25"/>
      <c r="E145" s="25"/>
      <c r="F145" s="5">
        <v>1540500</v>
      </c>
      <c r="G145" s="5">
        <v>377740</v>
      </c>
      <c r="H145" s="5">
        <v>168042</v>
      </c>
      <c r="I145" s="16">
        <f t="shared" si="2"/>
        <v>44.486154497802723</v>
      </c>
    </row>
    <row r="146" spans="1:9">
      <c r="A146" s="28" t="s">
        <v>66</v>
      </c>
      <c r="B146" s="28"/>
      <c r="C146" s="28"/>
      <c r="D146" s="28"/>
      <c r="E146" s="28"/>
      <c r="F146" s="5">
        <v>1540500</v>
      </c>
      <c r="G146" s="5">
        <v>377740</v>
      </c>
      <c r="H146" s="5">
        <v>168042</v>
      </c>
      <c r="I146" s="16">
        <f t="shared" si="2"/>
        <v>44.486154497802723</v>
      </c>
    </row>
    <row r="147" spans="1:9">
      <c r="A147" s="25" t="s">
        <v>69</v>
      </c>
      <c r="B147" s="25"/>
      <c r="C147" s="25"/>
      <c r="D147" s="25"/>
      <c r="E147" s="25"/>
      <c r="F147" s="5">
        <v>4006573</v>
      </c>
      <c r="G147" s="5">
        <v>1144734</v>
      </c>
      <c r="H147" s="6"/>
      <c r="I147" s="16">
        <f t="shared" si="2"/>
        <v>0</v>
      </c>
    </row>
    <row r="148" spans="1:9">
      <c r="A148" s="28" t="s">
        <v>70</v>
      </c>
      <c r="B148" s="28"/>
      <c r="C148" s="28"/>
      <c r="D148" s="28"/>
      <c r="E148" s="28"/>
      <c r="F148" s="5">
        <v>4006573</v>
      </c>
      <c r="G148" s="5">
        <v>1144734</v>
      </c>
      <c r="H148" s="6"/>
      <c r="I148" s="16">
        <f t="shared" si="2"/>
        <v>0</v>
      </c>
    </row>
    <row r="149" spans="1:9" ht="42" customHeight="1">
      <c r="A149" s="26" t="s">
        <v>22</v>
      </c>
      <c r="B149" s="26"/>
      <c r="C149" s="26"/>
      <c r="D149" s="26"/>
      <c r="E149" s="26"/>
      <c r="F149" s="5">
        <v>172443086</v>
      </c>
      <c r="G149" s="5">
        <v>95801090</v>
      </c>
      <c r="H149" s="5">
        <v>79485037.409999996</v>
      </c>
      <c r="I149" s="16">
        <f t="shared" si="2"/>
        <v>82.968823642820766</v>
      </c>
    </row>
    <row r="150" spans="1:9">
      <c r="A150" s="29" t="s">
        <v>42</v>
      </c>
      <c r="B150" s="29"/>
      <c r="C150" s="29"/>
      <c r="D150" s="29"/>
      <c r="E150" s="29"/>
      <c r="F150" s="5">
        <v>168862621</v>
      </c>
      <c r="G150" s="5">
        <v>95372904</v>
      </c>
      <c r="H150" s="5">
        <v>79485037.409999996</v>
      </c>
      <c r="I150" s="16">
        <f t="shared" si="2"/>
        <v>83.341320308334105</v>
      </c>
    </row>
    <row r="151" spans="1:9">
      <c r="A151" s="25" t="s">
        <v>43</v>
      </c>
      <c r="B151" s="25"/>
      <c r="C151" s="25"/>
      <c r="D151" s="25"/>
      <c r="E151" s="25"/>
      <c r="F151" s="5">
        <v>115111132</v>
      </c>
      <c r="G151" s="5">
        <v>64159113</v>
      </c>
      <c r="H151" s="5">
        <v>53354442.539999999</v>
      </c>
      <c r="I151" s="16">
        <f t="shared" si="2"/>
        <v>83.159570083208607</v>
      </c>
    </row>
    <row r="152" spans="1:9">
      <c r="A152" s="28" t="s">
        <v>44</v>
      </c>
      <c r="B152" s="28"/>
      <c r="C152" s="28"/>
      <c r="D152" s="28"/>
      <c r="E152" s="28"/>
      <c r="F152" s="5">
        <v>94350434</v>
      </c>
      <c r="G152" s="5">
        <v>52558367</v>
      </c>
      <c r="H152" s="5">
        <v>43716506.130000003</v>
      </c>
      <c r="I152" s="16">
        <f t="shared" si="2"/>
        <v>83.177063187674776</v>
      </c>
    </row>
    <row r="153" spans="1:9">
      <c r="A153" s="30" t="s">
        <v>45</v>
      </c>
      <c r="B153" s="30"/>
      <c r="C153" s="30"/>
      <c r="D153" s="30"/>
      <c r="E153" s="30"/>
      <c r="F153" s="5">
        <v>94350434</v>
      </c>
      <c r="G153" s="5">
        <v>52558367</v>
      </c>
      <c r="H153" s="5">
        <v>43716506.130000003</v>
      </c>
      <c r="I153" s="16">
        <f t="shared" si="2"/>
        <v>83.177063187674776</v>
      </c>
    </row>
    <row r="154" spans="1:9">
      <c r="A154" s="28" t="s">
        <v>46</v>
      </c>
      <c r="B154" s="28"/>
      <c r="C154" s="28"/>
      <c r="D154" s="28"/>
      <c r="E154" s="28"/>
      <c r="F154" s="5">
        <v>20760698</v>
      </c>
      <c r="G154" s="5">
        <v>11600746</v>
      </c>
      <c r="H154" s="5">
        <v>9637936.4100000001</v>
      </c>
      <c r="I154" s="16">
        <f t="shared" si="2"/>
        <v>83.080315783140151</v>
      </c>
    </row>
    <row r="155" spans="1:9">
      <c r="A155" s="25" t="s">
        <v>47</v>
      </c>
      <c r="B155" s="25"/>
      <c r="C155" s="25"/>
      <c r="D155" s="25"/>
      <c r="E155" s="25"/>
      <c r="F155" s="5">
        <v>52445489</v>
      </c>
      <c r="G155" s="5">
        <v>30486291</v>
      </c>
      <c r="H155" s="5">
        <v>25635594.870000001</v>
      </c>
      <c r="I155" s="16">
        <f t="shared" si="2"/>
        <v>84.088926626069409</v>
      </c>
    </row>
    <row r="156" spans="1:9">
      <c r="A156" s="28" t="s">
        <v>48</v>
      </c>
      <c r="B156" s="28"/>
      <c r="C156" s="28"/>
      <c r="D156" s="28"/>
      <c r="E156" s="28"/>
      <c r="F156" s="5">
        <v>6328669</v>
      </c>
      <c r="G156" s="5">
        <v>3369049</v>
      </c>
      <c r="H156" s="5">
        <v>1830474.31</v>
      </c>
      <c r="I156" s="16">
        <f t="shared" si="2"/>
        <v>54.332077390385237</v>
      </c>
    </row>
    <row r="157" spans="1:9">
      <c r="A157" s="28" t="s">
        <v>72</v>
      </c>
      <c r="B157" s="28"/>
      <c r="C157" s="28"/>
      <c r="D157" s="28"/>
      <c r="E157" s="28"/>
      <c r="F157" s="5">
        <v>95179</v>
      </c>
      <c r="G157" s="5">
        <v>24454</v>
      </c>
      <c r="H157" s="5">
        <v>24452.04</v>
      </c>
      <c r="I157" s="16">
        <f t="shared" si="2"/>
        <v>99.991984951337216</v>
      </c>
    </row>
    <row r="158" spans="1:9">
      <c r="A158" s="28" t="s">
        <v>49</v>
      </c>
      <c r="B158" s="28"/>
      <c r="C158" s="28"/>
      <c r="D158" s="28"/>
      <c r="E158" s="28"/>
      <c r="F158" s="5">
        <v>16040432</v>
      </c>
      <c r="G158" s="5">
        <v>8714937</v>
      </c>
      <c r="H158" s="5">
        <v>7193669.4299999997</v>
      </c>
      <c r="I158" s="16">
        <f t="shared" si="2"/>
        <v>82.544135775163952</v>
      </c>
    </row>
    <row r="159" spans="1:9">
      <c r="A159" s="28" t="s">
        <v>50</v>
      </c>
      <c r="B159" s="28"/>
      <c r="C159" s="28"/>
      <c r="D159" s="28"/>
      <c r="E159" s="28"/>
      <c r="F159" s="5">
        <v>2636408</v>
      </c>
      <c r="G159" s="5">
        <v>1445166</v>
      </c>
      <c r="H159" s="5">
        <v>1127980.4099999999</v>
      </c>
      <c r="I159" s="16">
        <f t="shared" si="2"/>
        <v>78.051961504768315</v>
      </c>
    </row>
    <row r="160" spans="1:9">
      <c r="A160" s="28" t="s">
        <v>51</v>
      </c>
      <c r="B160" s="28"/>
      <c r="C160" s="28"/>
      <c r="D160" s="28"/>
      <c r="E160" s="28"/>
      <c r="F160" s="5">
        <v>11193198</v>
      </c>
      <c r="G160" s="5">
        <v>5441453</v>
      </c>
      <c r="H160" s="5">
        <v>4857017.1399999997</v>
      </c>
      <c r="I160" s="16">
        <f t="shared" si="2"/>
        <v>89.25956247347905</v>
      </c>
    </row>
    <row r="161" spans="1:9">
      <c r="A161" s="30" t="s">
        <v>52</v>
      </c>
      <c r="B161" s="30"/>
      <c r="C161" s="30"/>
      <c r="D161" s="30"/>
      <c r="E161" s="30"/>
      <c r="F161" s="5">
        <v>2524191</v>
      </c>
      <c r="G161" s="5">
        <v>1553064</v>
      </c>
      <c r="H161" s="5">
        <v>1551466.24</v>
      </c>
      <c r="I161" s="16">
        <f t="shared" si="2"/>
        <v>99.897122076102463</v>
      </c>
    </row>
    <row r="162" spans="1:9">
      <c r="A162" s="30" t="s">
        <v>53</v>
      </c>
      <c r="B162" s="30"/>
      <c r="C162" s="30"/>
      <c r="D162" s="30"/>
      <c r="E162" s="30"/>
      <c r="F162" s="5">
        <v>916681</v>
      </c>
      <c r="G162" s="5">
        <v>370932</v>
      </c>
      <c r="H162" s="5">
        <v>257343.54</v>
      </c>
      <c r="I162" s="16">
        <f t="shared" si="2"/>
        <v>69.377551680631484</v>
      </c>
    </row>
    <row r="163" spans="1:9">
      <c r="A163" s="30" t="s">
        <v>54</v>
      </c>
      <c r="B163" s="30"/>
      <c r="C163" s="30"/>
      <c r="D163" s="30"/>
      <c r="E163" s="30"/>
      <c r="F163" s="5">
        <v>4489747</v>
      </c>
      <c r="G163" s="5">
        <v>2038175</v>
      </c>
      <c r="H163" s="5">
        <v>1793414.29</v>
      </c>
      <c r="I163" s="16">
        <f t="shared" si="2"/>
        <v>87.991182798336752</v>
      </c>
    </row>
    <row r="164" spans="1:9">
      <c r="A164" s="30" t="s">
        <v>55</v>
      </c>
      <c r="B164" s="30"/>
      <c r="C164" s="30"/>
      <c r="D164" s="30"/>
      <c r="E164" s="30"/>
      <c r="F164" s="5">
        <v>2575959</v>
      </c>
      <c r="G164" s="5">
        <v>1330845</v>
      </c>
      <c r="H164" s="5">
        <v>1193754.1499999999</v>
      </c>
      <c r="I164" s="16">
        <f t="shared" si="2"/>
        <v>89.698961937716263</v>
      </c>
    </row>
    <row r="165" spans="1:9">
      <c r="A165" s="30" t="s">
        <v>56</v>
      </c>
      <c r="B165" s="30"/>
      <c r="C165" s="30"/>
      <c r="D165" s="30"/>
      <c r="E165" s="30"/>
      <c r="F165" s="5">
        <v>686620</v>
      </c>
      <c r="G165" s="5">
        <v>148437</v>
      </c>
      <c r="H165" s="5">
        <v>61038.92</v>
      </c>
      <c r="I165" s="16">
        <f t="shared" si="2"/>
        <v>41.121095144741538</v>
      </c>
    </row>
    <row r="166" spans="1:9">
      <c r="A166" s="28" t="s">
        <v>57</v>
      </c>
      <c r="B166" s="28"/>
      <c r="C166" s="28"/>
      <c r="D166" s="28"/>
      <c r="E166" s="28"/>
      <c r="F166" s="5">
        <v>16151603</v>
      </c>
      <c r="G166" s="5">
        <v>11491232</v>
      </c>
      <c r="H166" s="5">
        <v>10602001.539999999</v>
      </c>
      <c r="I166" s="16">
        <f t="shared" si="2"/>
        <v>92.261661238760112</v>
      </c>
    </row>
    <row r="167" spans="1:9">
      <c r="A167" s="30" t="s">
        <v>58</v>
      </c>
      <c r="B167" s="30"/>
      <c r="C167" s="30"/>
      <c r="D167" s="30"/>
      <c r="E167" s="30"/>
      <c r="F167" s="5">
        <v>16151603</v>
      </c>
      <c r="G167" s="5">
        <v>11491232</v>
      </c>
      <c r="H167" s="5">
        <v>10602001.539999999</v>
      </c>
      <c r="I167" s="16">
        <f t="shared" si="2"/>
        <v>92.261661238760112</v>
      </c>
    </row>
    <row r="168" spans="1:9">
      <c r="A168" s="25" t="s">
        <v>61</v>
      </c>
      <c r="B168" s="25"/>
      <c r="C168" s="25"/>
      <c r="D168" s="25"/>
      <c r="E168" s="25"/>
      <c r="F168" s="5">
        <v>1290000</v>
      </c>
      <c r="G168" s="5">
        <v>727500</v>
      </c>
      <c r="H168" s="5">
        <v>495000</v>
      </c>
      <c r="I168" s="16">
        <f t="shared" si="2"/>
        <v>68.041237113402062</v>
      </c>
    </row>
    <row r="169" spans="1:9">
      <c r="A169" s="28" t="s">
        <v>62</v>
      </c>
      <c r="B169" s="28"/>
      <c r="C169" s="28"/>
      <c r="D169" s="28"/>
      <c r="E169" s="28"/>
      <c r="F169" s="5">
        <v>1290000</v>
      </c>
      <c r="G169" s="5">
        <v>727500</v>
      </c>
      <c r="H169" s="5">
        <v>495000</v>
      </c>
      <c r="I169" s="16">
        <f t="shared" si="2"/>
        <v>68.041237113402062</v>
      </c>
    </row>
    <row r="170" spans="1:9">
      <c r="A170" s="25" t="s">
        <v>63</v>
      </c>
      <c r="B170" s="25"/>
      <c r="C170" s="25"/>
      <c r="D170" s="25"/>
      <c r="E170" s="25"/>
      <c r="F170" s="5">
        <v>16000</v>
      </c>
      <c r="G170" s="6"/>
      <c r="H170" s="6"/>
      <c r="I170" s="16"/>
    </row>
    <row r="171" spans="1:9">
      <c r="A171" s="29" t="s">
        <v>64</v>
      </c>
      <c r="B171" s="29"/>
      <c r="C171" s="29"/>
      <c r="D171" s="29"/>
      <c r="E171" s="29"/>
      <c r="F171" s="5">
        <v>3580465</v>
      </c>
      <c r="G171" s="5">
        <v>428186</v>
      </c>
      <c r="H171" s="6"/>
      <c r="I171" s="16">
        <f t="shared" si="2"/>
        <v>0</v>
      </c>
    </row>
    <row r="172" spans="1:9">
      <c r="A172" s="25" t="s">
        <v>65</v>
      </c>
      <c r="B172" s="25"/>
      <c r="C172" s="25"/>
      <c r="D172" s="25"/>
      <c r="E172" s="25"/>
      <c r="F172" s="5">
        <v>3580465</v>
      </c>
      <c r="G172" s="5">
        <v>428186</v>
      </c>
      <c r="H172" s="6"/>
      <c r="I172" s="16">
        <f t="shared" si="2"/>
        <v>0</v>
      </c>
    </row>
    <row r="173" spans="1:9">
      <c r="A173" s="28" t="s">
        <v>66</v>
      </c>
      <c r="B173" s="28"/>
      <c r="C173" s="28"/>
      <c r="D173" s="28"/>
      <c r="E173" s="28"/>
      <c r="F173" s="5">
        <v>3580465</v>
      </c>
      <c r="G173" s="5">
        <v>428186</v>
      </c>
      <c r="H173" s="6"/>
      <c r="I173" s="16">
        <f t="shared" si="2"/>
        <v>0</v>
      </c>
    </row>
    <row r="174" spans="1:9" ht="40.5" customHeight="1">
      <c r="A174" s="26" t="s">
        <v>24</v>
      </c>
      <c r="B174" s="26"/>
      <c r="C174" s="26"/>
      <c r="D174" s="26"/>
      <c r="E174" s="26"/>
      <c r="F174" s="5">
        <v>505326519.39999998</v>
      </c>
      <c r="G174" s="5">
        <v>257742450.40000001</v>
      </c>
      <c r="H174" s="5">
        <v>136998871.78</v>
      </c>
      <c r="I174" s="16">
        <f t="shared" si="2"/>
        <v>53.153398505906345</v>
      </c>
    </row>
    <row r="175" spans="1:9">
      <c r="A175" s="29" t="s">
        <v>42</v>
      </c>
      <c r="B175" s="29"/>
      <c r="C175" s="29"/>
      <c r="D175" s="29"/>
      <c r="E175" s="29"/>
      <c r="F175" s="5">
        <v>297437028.39999998</v>
      </c>
      <c r="G175" s="5">
        <v>171546126.40000001</v>
      </c>
      <c r="H175" s="5">
        <v>112658708.38</v>
      </c>
      <c r="I175" s="16">
        <f t="shared" si="2"/>
        <v>65.672545771922472</v>
      </c>
    </row>
    <row r="176" spans="1:9">
      <c r="A176" s="25" t="s">
        <v>43</v>
      </c>
      <c r="B176" s="25"/>
      <c r="C176" s="25"/>
      <c r="D176" s="25"/>
      <c r="E176" s="25"/>
      <c r="F176" s="5">
        <v>24642423</v>
      </c>
      <c r="G176" s="5">
        <v>14648497</v>
      </c>
      <c r="H176" s="5">
        <v>12441673.609999999</v>
      </c>
      <c r="I176" s="16">
        <f t="shared" si="2"/>
        <v>84.934813517045455</v>
      </c>
    </row>
    <row r="177" spans="1:9">
      <c r="A177" s="28" t="s">
        <v>44</v>
      </c>
      <c r="B177" s="28"/>
      <c r="C177" s="28"/>
      <c r="D177" s="28"/>
      <c r="E177" s="28"/>
      <c r="F177" s="5">
        <v>20221700</v>
      </c>
      <c r="G177" s="5">
        <v>11974400</v>
      </c>
      <c r="H177" s="5">
        <v>10205951.98</v>
      </c>
      <c r="I177" s="16">
        <f t="shared" si="2"/>
        <v>85.231426877338322</v>
      </c>
    </row>
    <row r="178" spans="1:9">
      <c r="A178" s="30" t="s">
        <v>45</v>
      </c>
      <c r="B178" s="30"/>
      <c r="C178" s="30"/>
      <c r="D178" s="30"/>
      <c r="E178" s="30"/>
      <c r="F178" s="5">
        <v>20221700</v>
      </c>
      <c r="G178" s="5">
        <v>11974400</v>
      </c>
      <c r="H178" s="5">
        <v>10205951.98</v>
      </c>
      <c r="I178" s="16">
        <f t="shared" si="2"/>
        <v>85.231426877338322</v>
      </c>
    </row>
    <row r="179" spans="1:9">
      <c r="A179" s="28" t="s">
        <v>46</v>
      </c>
      <c r="B179" s="28"/>
      <c r="C179" s="28"/>
      <c r="D179" s="28"/>
      <c r="E179" s="28"/>
      <c r="F179" s="5">
        <v>4420723</v>
      </c>
      <c r="G179" s="5">
        <v>2674097</v>
      </c>
      <c r="H179" s="5">
        <v>2235721.63</v>
      </c>
      <c r="I179" s="16">
        <f t="shared" si="2"/>
        <v>83.606601779965345</v>
      </c>
    </row>
    <row r="180" spans="1:9">
      <c r="A180" s="25" t="s">
        <v>47</v>
      </c>
      <c r="B180" s="25"/>
      <c r="C180" s="25"/>
      <c r="D180" s="25"/>
      <c r="E180" s="25"/>
      <c r="F180" s="5">
        <v>203657507.40000001</v>
      </c>
      <c r="G180" s="5">
        <v>110509635.40000001</v>
      </c>
      <c r="H180" s="5">
        <v>77951500</v>
      </c>
      <c r="I180" s="16">
        <f t="shared" si="2"/>
        <v>70.538193088636319</v>
      </c>
    </row>
    <row r="181" spans="1:9">
      <c r="A181" s="28" t="s">
        <v>48</v>
      </c>
      <c r="B181" s="28"/>
      <c r="C181" s="28"/>
      <c r="D181" s="28"/>
      <c r="E181" s="28"/>
      <c r="F181" s="5">
        <v>1410542</v>
      </c>
      <c r="G181" s="5">
        <v>1074170</v>
      </c>
      <c r="H181" s="5">
        <v>148148.79999999999</v>
      </c>
      <c r="I181" s="16">
        <f t="shared" si="2"/>
        <v>13.791932375694721</v>
      </c>
    </row>
    <row r="182" spans="1:9">
      <c r="A182" s="28" t="s">
        <v>49</v>
      </c>
      <c r="B182" s="28"/>
      <c r="C182" s="28"/>
      <c r="D182" s="28"/>
      <c r="E182" s="28"/>
      <c r="F182" s="5">
        <v>174588041.40000001</v>
      </c>
      <c r="G182" s="5">
        <v>84451997.400000006</v>
      </c>
      <c r="H182" s="5">
        <v>62326104.859999999</v>
      </c>
      <c r="I182" s="16">
        <f t="shared" si="2"/>
        <v>73.800628497627457</v>
      </c>
    </row>
    <row r="183" spans="1:9">
      <c r="A183" s="28" t="s">
        <v>50</v>
      </c>
      <c r="B183" s="28"/>
      <c r="C183" s="28"/>
      <c r="D183" s="28"/>
      <c r="E183" s="28"/>
      <c r="F183" s="5">
        <v>14280</v>
      </c>
      <c r="G183" s="5">
        <v>6960</v>
      </c>
      <c r="H183" s="17">
        <v>60</v>
      </c>
      <c r="I183" s="16">
        <f t="shared" si="2"/>
        <v>0.86206896551724133</v>
      </c>
    </row>
    <row r="184" spans="1:9">
      <c r="A184" s="28" t="s">
        <v>51</v>
      </c>
      <c r="B184" s="28"/>
      <c r="C184" s="28"/>
      <c r="D184" s="28"/>
      <c r="E184" s="28"/>
      <c r="F184" s="5">
        <v>27454244</v>
      </c>
      <c r="G184" s="5">
        <v>24835508</v>
      </c>
      <c r="H184" s="5">
        <v>15461586.34</v>
      </c>
      <c r="I184" s="16">
        <f t="shared" si="2"/>
        <v>62.255969718839651</v>
      </c>
    </row>
    <row r="185" spans="1:9">
      <c r="A185" s="30" t="s">
        <v>53</v>
      </c>
      <c r="B185" s="30"/>
      <c r="C185" s="30"/>
      <c r="D185" s="30"/>
      <c r="E185" s="30"/>
      <c r="F185" s="5">
        <v>17573</v>
      </c>
      <c r="G185" s="5">
        <v>10313</v>
      </c>
      <c r="H185" s="5">
        <v>6169.76</v>
      </c>
      <c r="I185" s="16">
        <f t="shared" si="2"/>
        <v>59.825075147871623</v>
      </c>
    </row>
    <row r="186" spans="1:9">
      <c r="A186" s="30" t="s">
        <v>54</v>
      </c>
      <c r="B186" s="30"/>
      <c r="C186" s="30"/>
      <c r="D186" s="30"/>
      <c r="E186" s="30"/>
      <c r="F186" s="5">
        <v>27098453</v>
      </c>
      <c r="G186" s="5">
        <v>24611824</v>
      </c>
      <c r="H186" s="5">
        <v>15344918.59</v>
      </c>
      <c r="I186" s="16">
        <f t="shared" si="2"/>
        <v>62.347750373966591</v>
      </c>
    </row>
    <row r="187" spans="1:9">
      <c r="A187" s="30" t="s">
        <v>55</v>
      </c>
      <c r="B187" s="30"/>
      <c r="C187" s="30"/>
      <c r="D187" s="30"/>
      <c r="E187" s="30"/>
      <c r="F187" s="5">
        <v>334307</v>
      </c>
      <c r="G187" s="5">
        <v>211089</v>
      </c>
      <c r="H187" s="5">
        <v>108653.29</v>
      </c>
      <c r="I187" s="16">
        <f t="shared" si="2"/>
        <v>51.472738986872834</v>
      </c>
    </row>
    <row r="188" spans="1:9">
      <c r="A188" s="30" t="s">
        <v>56</v>
      </c>
      <c r="B188" s="30"/>
      <c r="C188" s="30"/>
      <c r="D188" s="30"/>
      <c r="E188" s="30"/>
      <c r="F188" s="5">
        <v>3911</v>
      </c>
      <c r="G188" s="5">
        <v>2282</v>
      </c>
      <c r="H188" s="5">
        <v>1844.7</v>
      </c>
      <c r="I188" s="16">
        <f t="shared" si="2"/>
        <v>80.83698510078878</v>
      </c>
    </row>
    <row r="189" spans="1:9">
      <c r="A189" s="28" t="s">
        <v>57</v>
      </c>
      <c r="B189" s="28"/>
      <c r="C189" s="28"/>
      <c r="D189" s="28"/>
      <c r="E189" s="28"/>
      <c r="F189" s="5">
        <v>190400</v>
      </c>
      <c r="G189" s="5">
        <v>141000</v>
      </c>
      <c r="H189" s="5">
        <v>15600</v>
      </c>
      <c r="I189" s="16">
        <f t="shared" si="2"/>
        <v>11.063829787234042</v>
      </c>
    </row>
    <row r="190" spans="1:9">
      <c r="A190" s="30" t="s">
        <v>58</v>
      </c>
      <c r="B190" s="30"/>
      <c r="C190" s="30"/>
      <c r="D190" s="30"/>
      <c r="E190" s="30"/>
      <c r="F190" s="5">
        <v>190400</v>
      </c>
      <c r="G190" s="5">
        <v>141000</v>
      </c>
      <c r="H190" s="5">
        <v>15600</v>
      </c>
      <c r="I190" s="16">
        <f t="shared" si="2"/>
        <v>11.063829787234042</v>
      </c>
    </row>
    <row r="191" spans="1:9">
      <c r="A191" s="25" t="s">
        <v>59</v>
      </c>
      <c r="B191" s="25"/>
      <c r="C191" s="25"/>
      <c r="D191" s="25"/>
      <c r="E191" s="25"/>
      <c r="F191" s="5">
        <v>69010257</v>
      </c>
      <c r="G191" s="5">
        <v>46285208</v>
      </c>
      <c r="H191" s="5">
        <v>22198024.010000002</v>
      </c>
      <c r="I191" s="16">
        <f t="shared" si="2"/>
        <v>47.95921843972269</v>
      </c>
    </row>
    <row r="192" spans="1:9">
      <c r="A192" s="28" t="s">
        <v>60</v>
      </c>
      <c r="B192" s="28"/>
      <c r="C192" s="28"/>
      <c r="D192" s="28"/>
      <c r="E192" s="28"/>
      <c r="F192" s="5">
        <v>69010257</v>
      </c>
      <c r="G192" s="5">
        <v>46285208</v>
      </c>
      <c r="H192" s="5">
        <v>22198024.010000002</v>
      </c>
      <c r="I192" s="16">
        <f t="shared" si="2"/>
        <v>47.95921843972269</v>
      </c>
    </row>
    <row r="193" spans="1:9">
      <c r="A193" s="25" t="s">
        <v>63</v>
      </c>
      <c r="B193" s="25"/>
      <c r="C193" s="25"/>
      <c r="D193" s="25"/>
      <c r="E193" s="25"/>
      <c r="F193" s="5">
        <v>126841</v>
      </c>
      <c r="G193" s="5">
        <v>102786</v>
      </c>
      <c r="H193" s="5">
        <v>67510.759999999995</v>
      </c>
      <c r="I193" s="16">
        <f t="shared" si="2"/>
        <v>65.680890393633376</v>
      </c>
    </row>
    <row r="194" spans="1:9">
      <c r="A194" s="29" t="s">
        <v>64</v>
      </c>
      <c r="B194" s="29"/>
      <c r="C194" s="29"/>
      <c r="D194" s="29"/>
      <c r="E194" s="29"/>
      <c r="F194" s="5">
        <v>207889491</v>
      </c>
      <c r="G194" s="5">
        <v>86196324</v>
      </c>
      <c r="H194" s="5">
        <v>24340163.399999999</v>
      </c>
      <c r="I194" s="16">
        <f t="shared" si="2"/>
        <v>28.238052703964495</v>
      </c>
    </row>
    <row r="195" spans="1:9">
      <c r="A195" s="25" t="s">
        <v>65</v>
      </c>
      <c r="B195" s="25"/>
      <c r="C195" s="25"/>
      <c r="D195" s="25"/>
      <c r="E195" s="25"/>
      <c r="F195" s="5">
        <v>195089491</v>
      </c>
      <c r="G195" s="5">
        <v>78483324</v>
      </c>
      <c r="H195" s="5">
        <v>16627339.4</v>
      </c>
      <c r="I195" s="16">
        <f t="shared" si="2"/>
        <v>21.185824647284306</v>
      </c>
    </row>
    <row r="196" spans="1:9">
      <c r="A196" s="28" t="s">
        <v>66</v>
      </c>
      <c r="B196" s="28"/>
      <c r="C196" s="28"/>
      <c r="D196" s="28"/>
      <c r="E196" s="28"/>
      <c r="F196" s="5">
        <v>1920000</v>
      </c>
      <c r="G196" s="5">
        <v>1810000</v>
      </c>
      <c r="H196" s="6"/>
      <c r="I196" s="16">
        <f t="shared" si="2"/>
        <v>0</v>
      </c>
    </row>
    <row r="197" spans="1:9">
      <c r="A197" s="28" t="s">
        <v>67</v>
      </c>
      <c r="B197" s="28"/>
      <c r="C197" s="28"/>
      <c r="D197" s="28"/>
      <c r="E197" s="28"/>
      <c r="F197" s="5">
        <v>19610606</v>
      </c>
      <c r="G197" s="5">
        <v>11289563</v>
      </c>
      <c r="H197" s="5">
        <v>5062031.57</v>
      </c>
      <c r="I197" s="16">
        <f t="shared" si="2"/>
        <v>44.838153345705237</v>
      </c>
    </row>
    <row r="198" spans="1:9">
      <c r="A198" s="30" t="s">
        <v>80</v>
      </c>
      <c r="B198" s="30"/>
      <c r="C198" s="30"/>
      <c r="D198" s="30"/>
      <c r="E198" s="30"/>
      <c r="F198" s="5">
        <v>19610606</v>
      </c>
      <c r="G198" s="5">
        <v>11289563</v>
      </c>
      <c r="H198" s="5">
        <v>5062031.57</v>
      </c>
      <c r="I198" s="16">
        <f t="shared" si="2"/>
        <v>44.838153345705237</v>
      </c>
    </row>
    <row r="199" spans="1:9">
      <c r="A199" s="28" t="s">
        <v>76</v>
      </c>
      <c r="B199" s="28"/>
      <c r="C199" s="28"/>
      <c r="D199" s="28"/>
      <c r="E199" s="28"/>
      <c r="F199" s="5">
        <v>149258885</v>
      </c>
      <c r="G199" s="5">
        <v>55183761</v>
      </c>
      <c r="H199" s="5">
        <v>11565307.83</v>
      </c>
      <c r="I199" s="16">
        <f t="shared" si="2"/>
        <v>20.957810088370017</v>
      </c>
    </row>
    <row r="200" spans="1:9">
      <c r="A200" s="30" t="s">
        <v>81</v>
      </c>
      <c r="B200" s="30"/>
      <c r="C200" s="30"/>
      <c r="D200" s="30"/>
      <c r="E200" s="30"/>
      <c r="F200" s="5">
        <v>70285593</v>
      </c>
      <c r="G200" s="5">
        <v>23292109</v>
      </c>
      <c r="H200" s="5">
        <v>5414797.5</v>
      </c>
      <c r="I200" s="16">
        <f t="shared" ref="I200:I263" si="3">SUM(H200)/G200*100</f>
        <v>23.247347417101647</v>
      </c>
    </row>
    <row r="201" spans="1:9">
      <c r="A201" s="30" t="s">
        <v>77</v>
      </c>
      <c r="B201" s="30"/>
      <c r="C201" s="30"/>
      <c r="D201" s="30"/>
      <c r="E201" s="30"/>
      <c r="F201" s="5">
        <v>78973292</v>
      </c>
      <c r="G201" s="5">
        <v>31891652</v>
      </c>
      <c r="H201" s="5">
        <v>6150510.3300000001</v>
      </c>
      <c r="I201" s="16">
        <f t="shared" si="3"/>
        <v>19.285643559637489</v>
      </c>
    </row>
    <row r="202" spans="1:9">
      <c r="A202" s="28" t="s">
        <v>82</v>
      </c>
      <c r="B202" s="28"/>
      <c r="C202" s="28"/>
      <c r="D202" s="28"/>
      <c r="E202" s="28"/>
      <c r="F202" s="5">
        <v>24300000</v>
      </c>
      <c r="G202" s="5">
        <v>10200000</v>
      </c>
      <c r="H202" s="6"/>
      <c r="I202" s="16">
        <f t="shared" si="3"/>
        <v>0</v>
      </c>
    </row>
    <row r="203" spans="1:9">
      <c r="A203" s="30" t="s">
        <v>83</v>
      </c>
      <c r="B203" s="30"/>
      <c r="C203" s="30"/>
      <c r="D203" s="30"/>
      <c r="E203" s="30"/>
      <c r="F203" s="5">
        <v>24300000</v>
      </c>
      <c r="G203" s="5">
        <v>10200000</v>
      </c>
      <c r="H203" s="6"/>
      <c r="I203" s="16">
        <f t="shared" si="3"/>
        <v>0</v>
      </c>
    </row>
    <row r="204" spans="1:9">
      <c r="A204" s="25" t="s">
        <v>69</v>
      </c>
      <c r="B204" s="25"/>
      <c r="C204" s="25"/>
      <c r="D204" s="25"/>
      <c r="E204" s="25"/>
      <c r="F204" s="5">
        <v>12800000</v>
      </c>
      <c r="G204" s="5">
        <v>7713000</v>
      </c>
      <c r="H204" s="5">
        <v>7712824</v>
      </c>
      <c r="I204" s="16">
        <f t="shared" si="3"/>
        <v>99.997718138208228</v>
      </c>
    </row>
    <row r="205" spans="1:9">
      <c r="A205" s="28" t="s">
        <v>70</v>
      </c>
      <c r="B205" s="28"/>
      <c r="C205" s="28"/>
      <c r="D205" s="28"/>
      <c r="E205" s="28"/>
      <c r="F205" s="5">
        <v>12800000</v>
      </c>
      <c r="G205" s="5">
        <v>7713000</v>
      </c>
      <c r="H205" s="5">
        <v>7712824</v>
      </c>
      <c r="I205" s="16">
        <f t="shared" si="3"/>
        <v>99.997718138208228</v>
      </c>
    </row>
    <row r="206" spans="1:9" ht="56.25" customHeight="1">
      <c r="A206" s="26" t="s">
        <v>25</v>
      </c>
      <c r="B206" s="26"/>
      <c r="C206" s="26"/>
      <c r="D206" s="26"/>
      <c r="E206" s="26"/>
      <c r="F206" s="5">
        <v>104735500</v>
      </c>
      <c r="G206" s="5">
        <v>53367031</v>
      </c>
      <c r="H206" s="5">
        <v>4932039.05</v>
      </c>
      <c r="I206" s="16">
        <f t="shared" si="3"/>
        <v>9.2417340024030938</v>
      </c>
    </row>
    <row r="207" spans="1:9">
      <c r="A207" s="29" t="s">
        <v>42</v>
      </c>
      <c r="B207" s="29"/>
      <c r="C207" s="29"/>
      <c r="D207" s="29"/>
      <c r="E207" s="29"/>
      <c r="F207" s="5">
        <v>13114500</v>
      </c>
      <c r="G207" s="5">
        <v>7291916</v>
      </c>
      <c r="H207" s="5">
        <v>4932039.05</v>
      </c>
      <c r="I207" s="16">
        <f t="shared" si="3"/>
        <v>67.637079884079839</v>
      </c>
    </row>
    <row r="208" spans="1:9">
      <c r="A208" s="25" t="s">
        <v>43</v>
      </c>
      <c r="B208" s="25"/>
      <c r="C208" s="25"/>
      <c r="D208" s="25"/>
      <c r="E208" s="25"/>
      <c r="F208" s="5">
        <v>6807636</v>
      </c>
      <c r="G208" s="5">
        <v>3806536</v>
      </c>
      <c r="H208" s="5">
        <v>3296259.16</v>
      </c>
      <c r="I208" s="16">
        <f t="shared" si="3"/>
        <v>86.594719188259347</v>
      </c>
    </row>
    <row r="209" spans="1:9">
      <c r="A209" s="28" t="s">
        <v>44</v>
      </c>
      <c r="B209" s="28"/>
      <c r="C209" s="28"/>
      <c r="D209" s="28"/>
      <c r="E209" s="28"/>
      <c r="F209" s="5">
        <v>5603600</v>
      </c>
      <c r="G209" s="5">
        <v>3120500</v>
      </c>
      <c r="H209" s="5">
        <v>2716769.31</v>
      </c>
      <c r="I209" s="16">
        <f t="shared" si="3"/>
        <v>87.061987181541426</v>
      </c>
    </row>
    <row r="210" spans="1:9">
      <c r="A210" s="30" t="s">
        <v>45</v>
      </c>
      <c r="B210" s="30"/>
      <c r="C210" s="30"/>
      <c r="D210" s="30"/>
      <c r="E210" s="30"/>
      <c r="F210" s="5">
        <v>5603600</v>
      </c>
      <c r="G210" s="5">
        <v>3120500</v>
      </c>
      <c r="H210" s="5">
        <v>2716769.31</v>
      </c>
      <c r="I210" s="16">
        <f t="shared" si="3"/>
        <v>87.061987181541426</v>
      </c>
    </row>
    <row r="211" spans="1:9">
      <c r="A211" s="28" t="s">
        <v>46</v>
      </c>
      <c r="B211" s="28"/>
      <c r="C211" s="28"/>
      <c r="D211" s="28"/>
      <c r="E211" s="28"/>
      <c r="F211" s="5">
        <v>1204036</v>
      </c>
      <c r="G211" s="5">
        <v>686036</v>
      </c>
      <c r="H211" s="5">
        <v>579489.85</v>
      </c>
      <c r="I211" s="16">
        <f t="shared" si="3"/>
        <v>84.46930627547242</v>
      </c>
    </row>
    <row r="212" spans="1:9">
      <c r="A212" s="25" t="s">
        <v>47</v>
      </c>
      <c r="B212" s="25"/>
      <c r="C212" s="25"/>
      <c r="D212" s="25"/>
      <c r="E212" s="25"/>
      <c r="F212" s="5">
        <v>346864</v>
      </c>
      <c r="G212" s="5">
        <v>275380</v>
      </c>
      <c r="H212" s="5">
        <v>149212.18</v>
      </c>
      <c r="I212" s="16">
        <f t="shared" si="3"/>
        <v>54.18410196818941</v>
      </c>
    </row>
    <row r="213" spans="1:9">
      <c r="A213" s="28" t="s">
        <v>48</v>
      </c>
      <c r="B213" s="28"/>
      <c r="C213" s="28"/>
      <c r="D213" s="28"/>
      <c r="E213" s="28"/>
      <c r="F213" s="5">
        <v>82606</v>
      </c>
      <c r="G213" s="5">
        <v>64812</v>
      </c>
      <c r="H213" s="5">
        <v>42823.12</v>
      </c>
      <c r="I213" s="16">
        <f t="shared" si="3"/>
        <v>66.072826019872863</v>
      </c>
    </row>
    <row r="214" spans="1:9">
      <c r="A214" s="28" t="s">
        <v>49</v>
      </c>
      <c r="B214" s="28"/>
      <c r="C214" s="28"/>
      <c r="D214" s="28"/>
      <c r="E214" s="28"/>
      <c r="F214" s="5">
        <v>234258</v>
      </c>
      <c r="G214" s="5">
        <v>180568</v>
      </c>
      <c r="H214" s="5">
        <v>102272.26</v>
      </c>
      <c r="I214" s="16">
        <f t="shared" si="3"/>
        <v>56.639194098622127</v>
      </c>
    </row>
    <row r="215" spans="1:9">
      <c r="A215" s="28" t="s">
        <v>50</v>
      </c>
      <c r="B215" s="28"/>
      <c r="C215" s="28"/>
      <c r="D215" s="28"/>
      <c r="E215" s="28"/>
      <c r="F215" s="5">
        <v>10000</v>
      </c>
      <c r="G215" s="5">
        <v>10000</v>
      </c>
      <c r="H215" s="5">
        <v>4116.8</v>
      </c>
      <c r="I215" s="16">
        <f t="shared" si="3"/>
        <v>41.168000000000006</v>
      </c>
    </row>
    <row r="216" spans="1:9">
      <c r="A216" s="28" t="s">
        <v>57</v>
      </c>
      <c r="B216" s="28"/>
      <c r="C216" s="28"/>
      <c r="D216" s="28"/>
      <c r="E216" s="28"/>
      <c r="F216" s="5">
        <v>20000</v>
      </c>
      <c r="G216" s="5">
        <v>20000</v>
      </c>
      <c r="H216" s="6"/>
      <c r="I216" s="16">
        <f t="shared" si="3"/>
        <v>0</v>
      </c>
    </row>
    <row r="217" spans="1:9">
      <c r="A217" s="30" t="s">
        <v>58</v>
      </c>
      <c r="B217" s="30"/>
      <c r="C217" s="30"/>
      <c r="D217" s="30"/>
      <c r="E217" s="30"/>
      <c r="F217" s="5">
        <v>20000</v>
      </c>
      <c r="G217" s="5">
        <v>20000</v>
      </c>
      <c r="H217" s="6"/>
      <c r="I217" s="16">
        <f t="shared" si="3"/>
        <v>0</v>
      </c>
    </row>
    <row r="218" spans="1:9">
      <c r="A218" s="25" t="s">
        <v>59</v>
      </c>
      <c r="B218" s="25"/>
      <c r="C218" s="25"/>
      <c r="D218" s="25"/>
      <c r="E218" s="25"/>
      <c r="F218" s="5">
        <v>5460000</v>
      </c>
      <c r="G218" s="5">
        <v>2710000</v>
      </c>
      <c r="H218" s="5">
        <v>1288625.6100000001</v>
      </c>
      <c r="I218" s="16">
        <f t="shared" si="3"/>
        <v>47.550760516605166</v>
      </c>
    </row>
    <row r="219" spans="1:9">
      <c r="A219" s="28" t="s">
        <v>60</v>
      </c>
      <c r="B219" s="28"/>
      <c r="C219" s="28"/>
      <c r="D219" s="28"/>
      <c r="E219" s="28"/>
      <c r="F219" s="5">
        <v>5460000</v>
      </c>
      <c r="G219" s="5">
        <v>2710000</v>
      </c>
      <c r="H219" s="5">
        <v>1288625.6100000001</v>
      </c>
      <c r="I219" s="16">
        <f t="shared" si="3"/>
        <v>47.550760516605166</v>
      </c>
    </row>
    <row r="220" spans="1:9">
      <c r="A220" s="25" t="s">
        <v>61</v>
      </c>
      <c r="B220" s="25"/>
      <c r="C220" s="25"/>
      <c r="D220" s="25"/>
      <c r="E220" s="25"/>
      <c r="F220" s="5">
        <v>500000</v>
      </c>
      <c r="G220" s="5">
        <v>500000</v>
      </c>
      <c r="H220" s="5">
        <v>197942.1</v>
      </c>
      <c r="I220" s="16">
        <f t="shared" si="3"/>
        <v>39.588419999999999</v>
      </c>
    </row>
    <row r="221" spans="1:9">
      <c r="A221" s="28" t="s">
        <v>62</v>
      </c>
      <c r="B221" s="28"/>
      <c r="C221" s="28"/>
      <c r="D221" s="28"/>
      <c r="E221" s="28"/>
      <c r="F221" s="5">
        <v>500000</v>
      </c>
      <c r="G221" s="5">
        <v>500000</v>
      </c>
      <c r="H221" s="5">
        <v>197942.1</v>
      </c>
      <c r="I221" s="16">
        <f t="shared" si="3"/>
        <v>39.588419999999999</v>
      </c>
    </row>
    <row r="222" spans="1:9">
      <c r="A222" s="29" t="s">
        <v>64</v>
      </c>
      <c r="B222" s="29"/>
      <c r="C222" s="29"/>
      <c r="D222" s="29"/>
      <c r="E222" s="29"/>
      <c r="F222" s="5">
        <v>91621000</v>
      </c>
      <c r="G222" s="5">
        <v>46075115</v>
      </c>
      <c r="H222" s="6"/>
      <c r="I222" s="16">
        <f t="shared" si="3"/>
        <v>0</v>
      </c>
    </row>
    <row r="223" spans="1:9">
      <c r="A223" s="25" t="s">
        <v>65</v>
      </c>
      <c r="B223" s="25"/>
      <c r="C223" s="25"/>
      <c r="D223" s="25"/>
      <c r="E223" s="25"/>
      <c r="F223" s="5">
        <v>91045885</v>
      </c>
      <c r="G223" s="5">
        <v>45500000</v>
      </c>
      <c r="H223" s="6"/>
      <c r="I223" s="16">
        <f t="shared" si="3"/>
        <v>0</v>
      </c>
    </row>
    <row r="224" spans="1:9">
      <c r="A224" s="28" t="s">
        <v>66</v>
      </c>
      <c r="B224" s="28"/>
      <c r="C224" s="28"/>
      <c r="D224" s="28"/>
      <c r="E224" s="28"/>
      <c r="F224" s="5">
        <v>8629235</v>
      </c>
      <c r="G224" s="5">
        <v>8548235</v>
      </c>
      <c r="H224" s="6"/>
      <c r="I224" s="16">
        <f t="shared" si="3"/>
        <v>0</v>
      </c>
    </row>
    <row r="225" spans="1:9">
      <c r="A225" s="28" t="s">
        <v>76</v>
      </c>
      <c r="B225" s="28"/>
      <c r="C225" s="28"/>
      <c r="D225" s="28"/>
      <c r="E225" s="28"/>
      <c r="F225" s="5">
        <v>24481860</v>
      </c>
      <c r="G225" s="6"/>
      <c r="H225" s="6"/>
      <c r="I225" s="16"/>
    </row>
    <row r="226" spans="1:9">
      <c r="A226" s="30" t="s">
        <v>77</v>
      </c>
      <c r="B226" s="30"/>
      <c r="C226" s="30"/>
      <c r="D226" s="30"/>
      <c r="E226" s="30"/>
      <c r="F226" s="5">
        <v>24481860</v>
      </c>
      <c r="G226" s="6"/>
      <c r="H226" s="6"/>
      <c r="I226" s="16"/>
    </row>
    <row r="227" spans="1:9">
      <c r="A227" s="28" t="s">
        <v>82</v>
      </c>
      <c r="B227" s="28"/>
      <c r="C227" s="28"/>
      <c r="D227" s="28"/>
      <c r="E227" s="28"/>
      <c r="F227" s="5">
        <v>57934790</v>
      </c>
      <c r="G227" s="5">
        <v>36951765</v>
      </c>
      <c r="H227" s="6"/>
      <c r="I227" s="16">
        <f t="shared" si="3"/>
        <v>0</v>
      </c>
    </row>
    <row r="228" spans="1:9">
      <c r="A228" s="30" t="s">
        <v>83</v>
      </c>
      <c r="B228" s="30"/>
      <c r="C228" s="30"/>
      <c r="D228" s="30"/>
      <c r="E228" s="30"/>
      <c r="F228" s="5">
        <v>57934790</v>
      </c>
      <c r="G228" s="5">
        <v>36951765</v>
      </c>
      <c r="H228" s="6"/>
      <c r="I228" s="16">
        <f t="shared" si="3"/>
        <v>0</v>
      </c>
    </row>
    <row r="229" spans="1:9">
      <c r="A229" s="25" t="s">
        <v>69</v>
      </c>
      <c r="B229" s="25"/>
      <c r="C229" s="25"/>
      <c r="D229" s="25"/>
      <c r="E229" s="25"/>
      <c r="F229" s="5">
        <v>575115</v>
      </c>
      <c r="G229" s="5">
        <v>575115</v>
      </c>
      <c r="H229" s="6"/>
      <c r="I229" s="16">
        <f t="shared" si="3"/>
        <v>0</v>
      </c>
    </row>
    <row r="230" spans="1:9">
      <c r="A230" s="28" t="s">
        <v>70</v>
      </c>
      <c r="B230" s="28"/>
      <c r="C230" s="28"/>
      <c r="D230" s="28"/>
      <c r="E230" s="28"/>
      <c r="F230" s="5">
        <v>575115</v>
      </c>
      <c r="G230" s="5">
        <v>575115</v>
      </c>
      <c r="H230" s="6"/>
      <c r="I230" s="16">
        <f t="shared" si="3"/>
        <v>0</v>
      </c>
    </row>
    <row r="231" spans="1:9" ht="38.25" customHeight="1">
      <c r="A231" s="26" t="s">
        <v>26</v>
      </c>
      <c r="B231" s="26"/>
      <c r="C231" s="26"/>
      <c r="D231" s="26"/>
      <c r="E231" s="26"/>
      <c r="F231" s="5">
        <v>121252174.98</v>
      </c>
      <c r="G231" s="5">
        <v>46147792.979999997</v>
      </c>
      <c r="H231" s="5">
        <v>16943687.170000002</v>
      </c>
      <c r="I231" s="16">
        <f t="shared" si="3"/>
        <v>36.716137600216832</v>
      </c>
    </row>
    <row r="232" spans="1:9">
      <c r="A232" s="29" t="s">
        <v>42</v>
      </c>
      <c r="B232" s="29"/>
      <c r="C232" s="29"/>
      <c r="D232" s="29"/>
      <c r="E232" s="29"/>
      <c r="F232" s="5">
        <v>5901500</v>
      </c>
      <c r="G232" s="5">
        <v>3435118</v>
      </c>
      <c r="H232" s="5">
        <v>2619697.73</v>
      </c>
      <c r="I232" s="16">
        <f t="shared" si="3"/>
        <v>76.262234077548428</v>
      </c>
    </row>
    <row r="233" spans="1:9">
      <c r="A233" s="25" t="s">
        <v>43</v>
      </c>
      <c r="B233" s="25"/>
      <c r="C233" s="25"/>
      <c r="D233" s="25"/>
      <c r="E233" s="25"/>
      <c r="F233" s="5">
        <v>5264788</v>
      </c>
      <c r="G233" s="5">
        <v>3019988</v>
      </c>
      <c r="H233" s="5">
        <v>2416182.35</v>
      </c>
      <c r="I233" s="16">
        <f t="shared" si="3"/>
        <v>80.006355985520472</v>
      </c>
    </row>
    <row r="234" spans="1:9">
      <c r="A234" s="28" t="s">
        <v>44</v>
      </c>
      <c r="B234" s="28"/>
      <c r="C234" s="28"/>
      <c r="D234" s="28"/>
      <c r="E234" s="28"/>
      <c r="F234" s="5">
        <v>4315400</v>
      </c>
      <c r="G234" s="5">
        <v>2475400</v>
      </c>
      <c r="H234" s="5">
        <v>1996585.07</v>
      </c>
      <c r="I234" s="16">
        <f t="shared" si="3"/>
        <v>80.657068352589476</v>
      </c>
    </row>
    <row r="235" spans="1:9">
      <c r="A235" s="30" t="s">
        <v>45</v>
      </c>
      <c r="B235" s="30"/>
      <c r="C235" s="30"/>
      <c r="D235" s="30"/>
      <c r="E235" s="30"/>
      <c r="F235" s="5">
        <v>4315400</v>
      </c>
      <c r="G235" s="5">
        <v>2475400</v>
      </c>
      <c r="H235" s="5">
        <v>1996585.07</v>
      </c>
      <c r="I235" s="16">
        <f t="shared" si="3"/>
        <v>80.657068352589476</v>
      </c>
    </row>
    <row r="236" spans="1:9">
      <c r="A236" s="28" t="s">
        <v>46</v>
      </c>
      <c r="B236" s="28"/>
      <c r="C236" s="28"/>
      <c r="D236" s="28"/>
      <c r="E236" s="28"/>
      <c r="F236" s="5">
        <v>949388</v>
      </c>
      <c r="G236" s="5">
        <v>544588</v>
      </c>
      <c r="H236" s="5">
        <v>419597.28</v>
      </c>
      <c r="I236" s="16">
        <f t="shared" si="3"/>
        <v>77.048572498843171</v>
      </c>
    </row>
    <row r="237" spans="1:9">
      <c r="A237" s="25" t="s">
        <v>47</v>
      </c>
      <c r="B237" s="25"/>
      <c r="C237" s="25"/>
      <c r="D237" s="25"/>
      <c r="E237" s="25"/>
      <c r="F237" s="5">
        <v>625712</v>
      </c>
      <c r="G237" s="5">
        <v>404630</v>
      </c>
      <c r="H237" s="5">
        <v>202674.58</v>
      </c>
      <c r="I237" s="16">
        <f t="shared" si="3"/>
        <v>50.088866371747024</v>
      </c>
    </row>
    <row r="238" spans="1:9">
      <c r="A238" s="28" t="s">
        <v>48</v>
      </c>
      <c r="B238" s="28"/>
      <c r="C238" s="28"/>
      <c r="D238" s="28"/>
      <c r="E238" s="28"/>
      <c r="F238" s="5">
        <v>103471</v>
      </c>
      <c r="G238" s="5">
        <v>97071</v>
      </c>
      <c r="H238" s="5">
        <v>12382.63</v>
      </c>
      <c r="I238" s="16">
        <f t="shared" si="3"/>
        <v>12.756260881210659</v>
      </c>
    </row>
    <row r="239" spans="1:9">
      <c r="A239" s="28" t="s">
        <v>49</v>
      </c>
      <c r="B239" s="28"/>
      <c r="C239" s="28"/>
      <c r="D239" s="28"/>
      <c r="E239" s="28"/>
      <c r="F239" s="5">
        <v>355941</v>
      </c>
      <c r="G239" s="5">
        <v>215779</v>
      </c>
      <c r="H239" s="5">
        <v>115841.33</v>
      </c>
      <c r="I239" s="16">
        <f t="shared" si="3"/>
        <v>53.685173255970234</v>
      </c>
    </row>
    <row r="240" spans="1:9">
      <c r="A240" s="28" t="s">
        <v>50</v>
      </c>
      <c r="B240" s="28"/>
      <c r="C240" s="28"/>
      <c r="D240" s="28"/>
      <c r="E240" s="28"/>
      <c r="F240" s="5">
        <v>14600</v>
      </c>
      <c r="G240" s="5">
        <v>6650</v>
      </c>
      <c r="H240" s="6"/>
      <c r="I240" s="16">
        <f t="shared" si="3"/>
        <v>0</v>
      </c>
    </row>
    <row r="241" spans="1:9">
      <c r="A241" s="28" t="s">
        <v>51</v>
      </c>
      <c r="B241" s="28"/>
      <c r="C241" s="28"/>
      <c r="D241" s="28"/>
      <c r="E241" s="28"/>
      <c r="F241" s="5">
        <v>136700</v>
      </c>
      <c r="G241" s="5">
        <v>77630</v>
      </c>
      <c r="H241" s="5">
        <v>69710.62</v>
      </c>
      <c r="I241" s="16">
        <f t="shared" si="3"/>
        <v>89.798557258791703</v>
      </c>
    </row>
    <row r="242" spans="1:9">
      <c r="A242" s="30" t="s">
        <v>52</v>
      </c>
      <c r="B242" s="30"/>
      <c r="C242" s="30"/>
      <c r="D242" s="30"/>
      <c r="E242" s="30"/>
      <c r="F242" s="5">
        <v>100000</v>
      </c>
      <c r="G242" s="5">
        <v>52105</v>
      </c>
      <c r="H242" s="5">
        <v>47678.67</v>
      </c>
      <c r="I242" s="16">
        <f t="shared" si="3"/>
        <v>91.504980328183478</v>
      </c>
    </row>
    <row r="243" spans="1:9">
      <c r="A243" s="30" t="s">
        <v>53</v>
      </c>
      <c r="B243" s="30"/>
      <c r="C243" s="30"/>
      <c r="D243" s="30"/>
      <c r="E243" s="30"/>
      <c r="F243" s="5">
        <v>3100</v>
      </c>
      <c r="G243" s="5">
        <v>1831</v>
      </c>
      <c r="H243" s="5">
        <v>1569.31</v>
      </c>
      <c r="I243" s="16">
        <f t="shared" si="3"/>
        <v>85.707809939923536</v>
      </c>
    </row>
    <row r="244" spans="1:9">
      <c r="A244" s="30" t="s">
        <v>54</v>
      </c>
      <c r="B244" s="30"/>
      <c r="C244" s="30"/>
      <c r="D244" s="30"/>
      <c r="E244" s="30"/>
      <c r="F244" s="5">
        <v>28000</v>
      </c>
      <c r="G244" s="5">
        <v>20425</v>
      </c>
      <c r="H244" s="5">
        <v>18308.89</v>
      </c>
      <c r="I244" s="16">
        <f t="shared" si="3"/>
        <v>89.639608323133416</v>
      </c>
    </row>
    <row r="245" spans="1:9">
      <c r="A245" s="30" t="s">
        <v>56</v>
      </c>
      <c r="B245" s="30"/>
      <c r="C245" s="30"/>
      <c r="D245" s="30"/>
      <c r="E245" s="30"/>
      <c r="F245" s="5">
        <v>5600</v>
      </c>
      <c r="G245" s="5">
        <v>3269</v>
      </c>
      <c r="H245" s="5">
        <v>2153.75</v>
      </c>
      <c r="I245" s="16">
        <f t="shared" si="3"/>
        <v>65.884062404405014</v>
      </c>
    </row>
    <row r="246" spans="1:9">
      <c r="A246" s="28" t="s">
        <v>57</v>
      </c>
      <c r="B246" s="28"/>
      <c r="C246" s="28"/>
      <c r="D246" s="28"/>
      <c r="E246" s="28"/>
      <c r="F246" s="5">
        <v>15000</v>
      </c>
      <c r="G246" s="5">
        <v>7500</v>
      </c>
      <c r="H246" s="5">
        <v>4740</v>
      </c>
      <c r="I246" s="16">
        <f t="shared" si="3"/>
        <v>63.2</v>
      </c>
    </row>
    <row r="247" spans="1:9">
      <c r="A247" s="30" t="s">
        <v>58</v>
      </c>
      <c r="B247" s="30"/>
      <c r="C247" s="30"/>
      <c r="D247" s="30"/>
      <c r="E247" s="30"/>
      <c r="F247" s="5">
        <v>15000</v>
      </c>
      <c r="G247" s="5">
        <v>7500</v>
      </c>
      <c r="H247" s="5">
        <v>4740</v>
      </c>
      <c r="I247" s="16">
        <f t="shared" si="3"/>
        <v>63.2</v>
      </c>
    </row>
    <row r="248" spans="1:9">
      <c r="A248" s="25" t="s">
        <v>63</v>
      </c>
      <c r="B248" s="25"/>
      <c r="C248" s="25"/>
      <c r="D248" s="25"/>
      <c r="E248" s="25"/>
      <c r="F248" s="5">
        <v>11000</v>
      </c>
      <c r="G248" s="5">
        <v>10500</v>
      </c>
      <c r="H248" s="17">
        <v>840.8</v>
      </c>
      <c r="I248" s="16">
        <f t="shared" si="3"/>
        <v>8.0076190476190465</v>
      </c>
    </row>
    <row r="249" spans="1:9">
      <c r="A249" s="29" t="s">
        <v>64</v>
      </c>
      <c r="B249" s="29"/>
      <c r="C249" s="29"/>
      <c r="D249" s="29"/>
      <c r="E249" s="29"/>
      <c r="F249" s="5">
        <v>115350674.98</v>
      </c>
      <c r="G249" s="5">
        <v>42712674.979999997</v>
      </c>
      <c r="H249" s="5">
        <v>14323989.439999999</v>
      </c>
      <c r="I249" s="16">
        <f t="shared" si="3"/>
        <v>33.535688052099609</v>
      </c>
    </row>
    <row r="250" spans="1:9">
      <c r="A250" s="25" t="s">
        <v>65</v>
      </c>
      <c r="B250" s="25"/>
      <c r="C250" s="25"/>
      <c r="D250" s="25"/>
      <c r="E250" s="25"/>
      <c r="F250" s="5">
        <v>115350674.98</v>
      </c>
      <c r="G250" s="5">
        <v>42712674.979999997</v>
      </c>
      <c r="H250" s="5">
        <v>14323989.439999999</v>
      </c>
      <c r="I250" s="16">
        <f t="shared" si="3"/>
        <v>33.535688052099609</v>
      </c>
    </row>
    <row r="251" spans="1:9">
      <c r="A251" s="28" t="s">
        <v>66</v>
      </c>
      <c r="B251" s="28"/>
      <c r="C251" s="28"/>
      <c r="D251" s="28"/>
      <c r="E251" s="28"/>
      <c r="F251" s="5">
        <v>70000</v>
      </c>
      <c r="G251" s="6"/>
      <c r="H251" s="6"/>
      <c r="I251" s="16"/>
    </row>
    <row r="252" spans="1:9">
      <c r="A252" s="28" t="s">
        <v>67</v>
      </c>
      <c r="B252" s="28"/>
      <c r="C252" s="28"/>
      <c r="D252" s="28"/>
      <c r="E252" s="28"/>
      <c r="F252" s="5">
        <v>20482000</v>
      </c>
      <c r="G252" s="5">
        <v>10400000</v>
      </c>
      <c r="H252" s="5">
        <v>5324771.24</v>
      </c>
      <c r="I252" s="16">
        <f t="shared" si="3"/>
        <v>51.199723461538461</v>
      </c>
    </row>
    <row r="253" spans="1:9">
      <c r="A253" s="30" t="s">
        <v>80</v>
      </c>
      <c r="B253" s="30"/>
      <c r="C253" s="30"/>
      <c r="D253" s="30"/>
      <c r="E253" s="30"/>
      <c r="F253" s="5">
        <v>20482000</v>
      </c>
      <c r="G253" s="5">
        <v>10400000</v>
      </c>
      <c r="H253" s="5">
        <v>5324771.24</v>
      </c>
      <c r="I253" s="16">
        <f t="shared" si="3"/>
        <v>51.199723461538461</v>
      </c>
    </row>
    <row r="254" spans="1:9">
      <c r="A254" s="28" t="s">
        <v>76</v>
      </c>
      <c r="B254" s="28"/>
      <c r="C254" s="28"/>
      <c r="D254" s="28"/>
      <c r="E254" s="28"/>
      <c r="F254" s="5">
        <v>75608671</v>
      </c>
      <c r="G254" s="5">
        <v>24872671</v>
      </c>
      <c r="H254" s="5">
        <v>4349218.2</v>
      </c>
      <c r="I254" s="16">
        <f t="shared" si="3"/>
        <v>17.4859314466066</v>
      </c>
    </row>
    <row r="255" spans="1:9">
      <c r="A255" s="30" t="s">
        <v>77</v>
      </c>
      <c r="B255" s="30"/>
      <c r="C255" s="30"/>
      <c r="D255" s="30"/>
      <c r="E255" s="30"/>
      <c r="F255" s="5">
        <v>75608671</v>
      </c>
      <c r="G255" s="5">
        <v>24872671</v>
      </c>
      <c r="H255" s="5">
        <v>4349218.2</v>
      </c>
      <c r="I255" s="16">
        <f t="shared" si="3"/>
        <v>17.4859314466066</v>
      </c>
    </row>
    <row r="256" spans="1:9">
      <c r="A256" s="28" t="s">
        <v>82</v>
      </c>
      <c r="B256" s="28"/>
      <c r="C256" s="28"/>
      <c r="D256" s="28"/>
      <c r="E256" s="28"/>
      <c r="F256" s="5">
        <v>19190003.98</v>
      </c>
      <c r="G256" s="5">
        <v>7440003.9800000004</v>
      </c>
      <c r="H256" s="5">
        <v>4650000</v>
      </c>
      <c r="I256" s="16">
        <f t="shared" si="3"/>
        <v>62.499966565878097</v>
      </c>
    </row>
    <row r="257" spans="1:9">
      <c r="A257" s="30" t="s">
        <v>83</v>
      </c>
      <c r="B257" s="30"/>
      <c r="C257" s="30"/>
      <c r="D257" s="30"/>
      <c r="E257" s="30"/>
      <c r="F257" s="5">
        <v>19190003.98</v>
      </c>
      <c r="G257" s="5">
        <v>7440003.9800000004</v>
      </c>
      <c r="H257" s="5">
        <v>4650000</v>
      </c>
      <c r="I257" s="16">
        <f t="shared" si="3"/>
        <v>62.499966565878097</v>
      </c>
    </row>
    <row r="258" spans="1:9" ht="42" customHeight="1">
      <c r="A258" s="26" t="s">
        <v>27</v>
      </c>
      <c r="B258" s="26"/>
      <c r="C258" s="26"/>
      <c r="D258" s="26"/>
      <c r="E258" s="26"/>
      <c r="F258" s="5">
        <v>15348700</v>
      </c>
      <c r="G258" s="5">
        <v>8058122</v>
      </c>
      <c r="H258" s="5">
        <v>4181737.7</v>
      </c>
      <c r="I258" s="16">
        <f t="shared" si="3"/>
        <v>51.894693329289389</v>
      </c>
    </row>
    <row r="259" spans="1:9">
      <c r="A259" s="29" t="s">
        <v>42</v>
      </c>
      <c r="B259" s="29"/>
      <c r="C259" s="29"/>
      <c r="D259" s="29"/>
      <c r="E259" s="29"/>
      <c r="F259" s="5">
        <v>15196100</v>
      </c>
      <c r="G259" s="5">
        <v>7905522</v>
      </c>
      <c r="H259" s="5">
        <v>4181737.7</v>
      </c>
      <c r="I259" s="16">
        <f t="shared" si="3"/>
        <v>52.896414683306183</v>
      </c>
    </row>
    <row r="260" spans="1:9">
      <c r="A260" s="25" t="s">
        <v>43</v>
      </c>
      <c r="B260" s="25"/>
      <c r="C260" s="25"/>
      <c r="D260" s="25"/>
      <c r="E260" s="25"/>
      <c r="F260" s="5">
        <v>8260658</v>
      </c>
      <c r="G260" s="5">
        <v>4852645</v>
      </c>
      <c r="H260" s="5">
        <v>3978708.17</v>
      </c>
      <c r="I260" s="16">
        <f t="shared" si="3"/>
        <v>81.990505590250265</v>
      </c>
    </row>
    <row r="261" spans="1:9">
      <c r="A261" s="28" t="s">
        <v>44</v>
      </c>
      <c r="B261" s="28"/>
      <c r="C261" s="28"/>
      <c r="D261" s="28"/>
      <c r="E261" s="28"/>
      <c r="F261" s="5">
        <v>6740500</v>
      </c>
      <c r="G261" s="5">
        <v>3954300</v>
      </c>
      <c r="H261" s="5">
        <v>3247262.3</v>
      </c>
      <c r="I261" s="16">
        <f t="shared" si="3"/>
        <v>82.119775940115815</v>
      </c>
    </row>
    <row r="262" spans="1:9">
      <c r="A262" s="30" t="s">
        <v>45</v>
      </c>
      <c r="B262" s="30"/>
      <c r="C262" s="30"/>
      <c r="D262" s="30"/>
      <c r="E262" s="30"/>
      <c r="F262" s="5">
        <v>6740500</v>
      </c>
      <c r="G262" s="5">
        <v>3954300</v>
      </c>
      <c r="H262" s="5">
        <v>3247262.3</v>
      </c>
      <c r="I262" s="16">
        <f t="shared" si="3"/>
        <v>82.119775940115815</v>
      </c>
    </row>
    <row r="263" spans="1:9">
      <c r="A263" s="28" t="s">
        <v>46</v>
      </c>
      <c r="B263" s="28"/>
      <c r="C263" s="28"/>
      <c r="D263" s="28"/>
      <c r="E263" s="28"/>
      <c r="F263" s="5">
        <v>1520158</v>
      </c>
      <c r="G263" s="5">
        <v>898345</v>
      </c>
      <c r="H263" s="5">
        <v>731445.87</v>
      </c>
      <c r="I263" s="16">
        <f t="shared" si="3"/>
        <v>81.421488403675653</v>
      </c>
    </row>
    <row r="264" spans="1:9">
      <c r="A264" s="25" t="s">
        <v>47</v>
      </c>
      <c r="B264" s="25"/>
      <c r="C264" s="25"/>
      <c r="D264" s="25"/>
      <c r="E264" s="25"/>
      <c r="F264" s="5">
        <v>6689047</v>
      </c>
      <c r="G264" s="5">
        <v>3043697</v>
      </c>
      <c r="H264" s="5">
        <v>196219.53</v>
      </c>
      <c r="I264" s="16">
        <f t="shared" ref="I264:I327" si="4">SUM(H264)/G264*100</f>
        <v>6.4467497914542742</v>
      </c>
    </row>
    <row r="265" spans="1:9">
      <c r="A265" s="28" t="s">
        <v>48</v>
      </c>
      <c r="B265" s="28"/>
      <c r="C265" s="28"/>
      <c r="D265" s="28"/>
      <c r="E265" s="28"/>
      <c r="F265" s="5">
        <v>164929</v>
      </c>
      <c r="G265" s="5">
        <v>70429</v>
      </c>
      <c r="H265" s="5">
        <v>25190</v>
      </c>
      <c r="I265" s="16">
        <f t="shared" si="4"/>
        <v>35.766516633773023</v>
      </c>
    </row>
    <row r="266" spans="1:9">
      <c r="A266" s="28" t="s">
        <v>49</v>
      </c>
      <c r="B266" s="28"/>
      <c r="C266" s="28"/>
      <c r="D266" s="28"/>
      <c r="E266" s="28"/>
      <c r="F266" s="5">
        <v>2441289</v>
      </c>
      <c r="G266" s="5">
        <v>1512263</v>
      </c>
      <c r="H266" s="5">
        <v>45242</v>
      </c>
      <c r="I266" s="16">
        <f t="shared" si="4"/>
        <v>2.9916753897966162</v>
      </c>
    </row>
    <row r="267" spans="1:9">
      <c r="A267" s="28" t="s">
        <v>50</v>
      </c>
      <c r="B267" s="28"/>
      <c r="C267" s="28"/>
      <c r="D267" s="28"/>
      <c r="E267" s="28"/>
      <c r="F267" s="5">
        <v>15629</v>
      </c>
      <c r="G267" s="5">
        <v>12500</v>
      </c>
      <c r="H267" s="5">
        <v>5788.53</v>
      </c>
      <c r="I267" s="16">
        <f t="shared" si="4"/>
        <v>46.308239999999998</v>
      </c>
    </row>
    <row r="268" spans="1:9">
      <c r="A268" s="28" t="s">
        <v>57</v>
      </c>
      <c r="B268" s="28"/>
      <c r="C268" s="28"/>
      <c r="D268" s="28"/>
      <c r="E268" s="28"/>
      <c r="F268" s="5">
        <v>4067200</v>
      </c>
      <c r="G268" s="5">
        <v>1448505</v>
      </c>
      <c r="H268" s="5">
        <v>119999</v>
      </c>
      <c r="I268" s="16">
        <f t="shared" si="4"/>
        <v>8.2843345380236872</v>
      </c>
    </row>
    <row r="269" spans="1:9">
      <c r="A269" s="30" t="s">
        <v>79</v>
      </c>
      <c r="B269" s="30"/>
      <c r="C269" s="30"/>
      <c r="D269" s="30"/>
      <c r="E269" s="30"/>
      <c r="F269" s="5">
        <v>3914095</v>
      </c>
      <c r="G269" s="5">
        <v>1295400</v>
      </c>
      <c r="H269" s="5">
        <v>119999</v>
      </c>
      <c r="I269" s="16">
        <f t="shared" si="4"/>
        <v>9.26347074262776</v>
      </c>
    </row>
    <row r="270" spans="1:9">
      <c r="A270" s="30" t="s">
        <v>58</v>
      </c>
      <c r="B270" s="30"/>
      <c r="C270" s="30"/>
      <c r="D270" s="30"/>
      <c r="E270" s="30"/>
      <c r="F270" s="5">
        <v>153105</v>
      </c>
      <c r="G270" s="5">
        <v>153105</v>
      </c>
      <c r="H270" s="6"/>
      <c r="I270" s="16">
        <f t="shared" si="4"/>
        <v>0</v>
      </c>
    </row>
    <row r="271" spans="1:9">
      <c r="A271" s="25" t="s">
        <v>63</v>
      </c>
      <c r="B271" s="25"/>
      <c r="C271" s="25"/>
      <c r="D271" s="25"/>
      <c r="E271" s="25"/>
      <c r="F271" s="5">
        <v>246395</v>
      </c>
      <c r="G271" s="5">
        <v>9180</v>
      </c>
      <c r="H271" s="5">
        <v>6810</v>
      </c>
      <c r="I271" s="16">
        <f t="shared" si="4"/>
        <v>74.183006535947712</v>
      </c>
    </row>
    <row r="272" spans="1:9">
      <c r="A272" s="29" t="s">
        <v>64</v>
      </c>
      <c r="B272" s="29"/>
      <c r="C272" s="29"/>
      <c r="D272" s="29"/>
      <c r="E272" s="29"/>
      <c r="F272" s="5">
        <v>152600</v>
      </c>
      <c r="G272" s="5">
        <v>152600</v>
      </c>
      <c r="H272" s="6"/>
      <c r="I272" s="16">
        <f t="shared" si="4"/>
        <v>0</v>
      </c>
    </row>
    <row r="273" spans="1:9">
      <c r="A273" s="25" t="s">
        <v>65</v>
      </c>
      <c r="B273" s="25"/>
      <c r="C273" s="25"/>
      <c r="D273" s="25"/>
      <c r="E273" s="25"/>
      <c r="F273" s="5">
        <v>152600</v>
      </c>
      <c r="G273" s="5">
        <v>152600</v>
      </c>
      <c r="H273" s="6"/>
      <c r="I273" s="16">
        <f t="shared" si="4"/>
        <v>0</v>
      </c>
    </row>
    <row r="274" spans="1:9">
      <c r="A274" s="28" t="s">
        <v>66</v>
      </c>
      <c r="B274" s="28"/>
      <c r="C274" s="28"/>
      <c r="D274" s="28"/>
      <c r="E274" s="28"/>
      <c r="F274" s="5">
        <v>152600</v>
      </c>
      <c r="G274" s="5">
        <v>152600</v>
      </c>
      <c r="H274" s="6"/>
      <c r="I274" s="16">
        <f t="shared" si="4"/>
        <v>0</v>
      </c>
    </row>
    <row r="275" spans="1:9" ht="58.5" customHeight="1">
      <c r="A275" s="26" t="s">
        <v>28</v>
      </c>
      <c r="B275" s="26"/>
      <c r="C275" s="26"/>
      <c r="D275" s="26"/>
      <c r="E275" s="26"/>
      <c r="F275" s="5">
        <v>5598017</v>
      </c>
      <c r="G275" s="5">
        <v>3142952</v>
      </c>
      <c r="H275" s="5">
        <v>2592299.96</v>
      </c>
      <c r="I275" s="16">
        <f t="shared" si="4"/>
        <v>82.479782064759505</v>
      </c>
    </row>
    <row r="276" spans="1:9">
      <c r="A276" s="29" t="s">
        <v>42</v>
      </c>
      <c r="B276" s="29"/>
      <c r="C276" s="29"/>
      <c r="D276" s="29"/>
      <c r="E276" s="29"/>
      <c r="F276" s="5">
        <v>5598017</v>
      </c>
      <c r="G276" s="5">
        <v>3142952</v>
      </c>
      <c r="H276" s="5">
        <v>2592299.96</v>
      </c>
      <c r="I276" s="16">
        <f t="shared" si="4"/>
        <v>82.479782064759505</v>
      </c>
    </row>
    <row r="277" spans="1:9">
      <c r="A277" s="25" t="s">
        <v>43</v>
      </c>
      <c r="B277" s="25"/>
      <c r="C277" s="25"/>
      <c r="D277" s="25"/>
      <c r="E277" s="25"/>
      <c r="F277" s="5">
        <v>4760386</v>
      </c>
      <c r="G277" s="5">
        <v>2743300</v>
      </c>
      <c r="H277" s="5">
        <v>2361840.8199999998</v>
      </c>
      <c r="I277" s="16">
        <f t="shared" si="4"/>
        <v>86.094879160135591</v>
      </c>
    </row>
    <row r="278" spans="1:9">
      <c r="A278" s="28" t="s">
        <v>44</v>
      </c>
      <c r="B278" s="28"/>
      <c r="C278" s="28"/>
      <c r="D278" s="28"/>
      <c r="E278" s="28"/>
      <c r="F278" s="5">
        <v>3898200</v>
      </c>
      <c r="G278" s="5">
        <v>2246900</v>
      </c>
      <c r="H278" s="5">
        <v>1933802.38</v>
      </c>
      <c r="I278" s="16">
        <f t="shared" si="4"/>
        <v>86.065351373002798</v>
      </c>
    </row>
    <row r="279" spans="1:9">
      <c r="A279" s="30" t="s">
        <v>45</v>
      </c>
      <c r="B279" s="30"/>
      <c r="C279" s="30"/>
      <c r="D279" s="30"/>
      <c r="E279" s="30"/>
      <c r="F279" s="5">
        <v>3898200</v>
      </c>
      <c r="G279" s="5">
        <v>2246900</v>
      </c>
      <c r="H279" s="5">
        <v>1933802.38</v>
      </c>
      <c r="I279" s="16">
        <f t="shared" si="4"/>
        <v>86.065351373002798</v>
      </c>
    </row>
    <row r="280" spans="1:9">
      <c r="A280" s="28" t="s">
        <v>46</v>
      </c>
      <c r="B280" s="28"/>
      <c r="C280" s="28"/>
      <c r="D280" s="28"/>
      <c r="E280" s="28"/>
      <c r="F280" s="5">
        <v>862186</v>
      </c>
      <c r="G280" s="5">
        <v>496400</v>
      </c>
      <c r="H280" s="5">
        <v>428038.44</v>
      </c>
      <c r="I280" s="16">
        <f t="shared" si="4"/>
        <v>86.228533440773575</v>
      </c>
    </row>
    <row r="281" spans="1:9">
      <c r="A281" s="25" t="s">
        <v>47</v>
      </c>
      <c r="B281" s="25"/>
      <c r="C281" s="25"/>
      <c r="D281" s="25"/>
      <c r="E281" s="25"/>
      <c r="F281" s="5">
        <v>615367</v>
      </c>
      <c r="G281" s="5">
        <v>314464</v>
      </c>
      <c r="H281" s="5">
        <v>207550.04</v>
      </c>
      <c r="I281" s="16">
        <f t="shared" si="4"/>
        <v>66.001208405413664</v>
      </c>
    </row>
    <row r="282" spans="1:9">
      <c r="A282" s="28" t="s">
        <v>48</v>
      </c>
      <c r="B282" s="28"/>
      <c r="C282" s="28"/>
      <c r="D282" s="28"/>
      <c r="E282" s="28"/>
      <c r="F282" s="5">
        <v>173264</v>
      </c>
      <c r="G282" s="5">
        <v>110232</v>
      </c>
      <c r="H282" s="5">
        <v>78814.06</v>
      </c>
      <c r="I282" s="16">
        <f t="shared" si="4"/>
        <v>71.498348936787863</v>
      </c>
    </row>
    <row r="283" spans="1:9">
      <c r="A283" s="28" t="s">
        <v>49</v>
      </c>
      <c r="B283" s="28"/>
      <c r="C283" s="28"/>
      <c r="D283" s="28"/>
      <c r="E283" s="28"/>
      <c r="F283" s="5">
        <v>320850</v>
      </c>
      <c r="G283" s="5">
        <v>130760</v>
      </c>
      <c r="H283" s="5">
        <v>68301.63</v>
      </c>
      <c r="I283" s="16">
        <f t="shared" si="4"/>
        <v>52.234345365555221</v>
      </c>
    </row>
    <row r="284" spans="1:9">
      <c r="A284" s="28" t="s">
        <v>50</v>
      </c>
      <c r="B284" s="28"/>
      <c r="C284" s="28"/>
      <c r="D284" s="28"/>
      <c r="E284" s="28"/>
      <c r="F284" s="5">
        <v>9920</v>
      </c>
      <c r="G284" s="5">
        <v>8000</v>
      </c>
      <c r="H284" s="6"/>
      <c r="I284" s="16">
        <f t="shared" si="4"/>
        <v>0</v>
      </c>
    </row>
    <row r="285" spans="1:9">
      <c r="A285" s="28" t="s">
        <v>51</v>
      </c>
      <c r="B285" s="28"/>
      <c r="C285" s="28"/>
      <c r="D285" s="28"/>
      <c r="E285" s="28"/>
      <c r="F285" s="5">
        <v>106073</v>
      </c>
      <c r="G285" s="5">
        <v>60212</v>
      </c>
      <c r="H285" s="5">
        <v>58139.35</v>
      </c>
      <c r="I285" s="16">
        <f t="shared" si="4"/>
        <v>96.55774596425961</v>
      </c>
    </row>
    <row r="286" spans="1:9">
      <c r="A286" s="30" t="s">
        <v>52</v>
      </c>
      <c r="B286" s="30"/>
      <c r="C286" s="30"/>
      <c r="D286" s="30"/>
      <c r="E286" s="30"/>
      <c r="F286" s="5">
        <v>84251</v>
      </c>
      <c r="G286" s="5">
        <v>45846</v>
      </c>
      <c r="H286" s="5">
        <v>45844.42</v>
      </c>
      <c r="I286" s="16">
        <f t="shared" si="4"/>
        <v>99.996553679710331</v>
      </c>
    </row>
    <row r="287" spans="1:9">
      <c r="A287" s="30" t="s">
        <v>53</v>
      </c>
      <c r="B287" s="30"/>
      <c r="C287" s="30"/>
      <c r="D287" s="30"/>
      <c r="E287" s="30"/>
      <c r="F287" s="5">
        <v>3451</v>
      </c>
      <c r="G287" s="5">
        <v>2016</v>
      </c>
      <c r="H287" s="17">
        <v>936.46</v>
      </c>
      <c r="I287" s="16">
        <f t="shared" si="4"/>
        <v>46.451388888888886</v>
      </c>
    </row>
    <row r="288" spans="1:9">
      <c r="A288" s="30" t="s">
        <v>54</v>
      </c>
      <c r="B288" s="30"/>
      <c r="C288" s="30"/>
      <c r="D288" s="30"/>
      <c r="E288" s="30"/>
      <c r="F288" s="5">
        <v>17341</v>
      </c>
      <c r="G288" s="5">
        <v>11747</v>
      </c>
      <c r="H288" s="5">
        <v>11005.69</v>
      </c>
      <c r="I288" s="16">
        <f t="shared" si="4"/>
        <v>93.689367498084621</v>
      </c>
    </row>
    <row r="289" spans="1:9">
      <c r="A289" s="30" t="s">
        <v>56</v>
      </c>
      <c r="B289" s="30"/>
      <c r="C289" s="30"/>
      <c r="D289" s="30"/>
      <c r="E289" s="30"/>
      <c r="F289" s="5">
        <v>1030</v>
      </c>
      <c r="G289" s="17">
        <v>603</v>
      </c>
      <c r="H289" s="17">
        <v>352.78</v>
      </c>
      <c r="I289" s="16">
        <f t="shared" si="4"/>
        <v>58.504145936981757</v>
      </c>
    </row>
    <row r="290" spans="1:9">
      <c r="A290" s="28" t="s">
        <v>57</v>
      </c>
      <c r="B290" s="28"/>
      <c r="C290" s="28"/>
      <c r="D290" s="28"/>
      <c r="E290" s="28"/>
      <c r="F290" s="5">
        <v>5260</v>
      </c>
      <c r="G290" s="5">
        <v>5260</v>
      </c>
      <c r="H290" s="5">
        <v>2295</v>
      </c>
      <c r="I290" s="16">
        <f t="shared" si="4"/>
        <v>43.631178707224336</v>
      </c>
    </row>
    <row r="291" spans="1:9">
      <c r="A291" s="30" t="s">
        <v>58</v>
      </c>
      <c r="B291" s="30"/>
      <c r="C291" s="30"/>
      <c r="D291" s="30"/>
      <c r="E291" s="30"/>
      <c r="F291" s="5">
        <v>5260</v>
      </c>
      <c r="G291" s="5">
        <v>5260</v>
      </c>
      <c r="H291" s="5">
        <v>2295</v>
      </c>
      <c r="I291" s="16">
        <f t="shared" si="4"/>
        <v>43.631178707224336</v>
      </c>
    </row>
    <row r="292" spans="1:9">
      <c r="A292" s="25" t="s">
        <v>63</v>
      </c>
      <c r="B292" s="25"/>
      <c r="C292" s="25"/>
      <c r="D292" s="25"/>
      <c r="E292" s="25"/>
      <c r="F292" s="5">
        <v>222264</v>
      </c>
      <c r="G292" s="5">
        <v>85188</v>
      </c>
      <c r="H292" s="5">
        <v>22909.1</v>
      </c>
      <c r="I292" s="16">
        <f t="shared" si="4"/>
        <v>26.89240268582429</v>
      </c>
    </row>
    <row r="293" spans="1:9">
      <c r="A293" s="29" t="s">
        <v>64</v>
      </c>
      <c r="B293" s="29"/>
      <c r="C293" s="29"/>
      <c r="D293" s="29"/>
      <c r="E293" s="29"/>
      <c r="F293" s="6"/>
      <c r="G293" s="6"/>
      <c r="H293" s="6"/>
      <c r="I293" s="16"/>
    </row>
    <row r="294" spans="1:9">
      <c r="A294" s="25" t="s">
        <v>65</v>
      </c>
      <c r="B294" s="25"/>
      <c r="C294" s="25"/>
      <c r="D294" s="25"/>
      <c r="E294" s="25"/>
      <c r="F294" s="6"/>
      <c r="G294" s="6"/>
      <c r="H294" s="6"/>
      <c r="I294" s="16"/>
    </row>
    <row r="295" spans="1:9">
      <c r="A295" s="28" t="s">
        <v>66</v>
      </c>
      <c r="B295" s="28"/>
      <c r="C295" s="28"/>
      <c r="D295" s="28"/>
      <c r="E295" s="28"/>
      <c r="F295" s="6"/>
      <c r="G295" s="6"/>
      <c r="H295" s="6"/>
      <c r="I295" s="16"/>
    </row>
    <row r="296" spans="1:9" ht="51" customHeight="1">
      <c r="A296" s="26" t="s">
        <v>29</v>
      </c>
      <c r="B296" s="26"/>
      <c r="C296" s="26"/>
      <c r="D296" s="26"/>
      <c r="E296" s="26"/>
      <c r="F296" s="5">
        <v>20322087</v>
      </c>
      <c r="G296" s="5">
        <v>12515709</v>
      </c>
      <c r="H296" s="5">
        <v>5399153.2599999998</v>
      </c>
      <c r="I296" s="16">
        <f t="shared" si="4"/>
        <v>43.139012420311147</v>
      </c>
    </row>
    <row r="297" spans="1:9">
      <c r="A297" s="29" t="s">
        <v>42</v>
      </c>
      <c r="B297" s="29"/>
      <c r="C297" s="29"/>
      <c r="D297" s="29"/>
      <c r="E297" s="29"/>
      <c r="F297" s="5">
        <v>20268087</v>
      </c>
      <c r="G297" s="5">
        <v>12515709</v>
      </c>
      <c r="H297" s="5">
        <v>5399153.2599999998</v>
      </c>
      <c r="I297" s="16">
        <f t="shared" si="4"/>
        <v>43.139012420311147</v>
      </c>
    </row>
    <row r="298" spans="1:9">
      <c r="A298" s="25" t="s">
        <v>43</v>
      </c>
      <c r="B298" s="25"/>
      <c r="C298" s="25"/>
      <c r="D298" s="25"/>
      <c r="E298" s="25"/>
      <c r="F298" s="5">
        <v>6522462</v>
      </c>
      <c r="G298" s="5">
        <v>3957646</v>
      </c>
      <c r="H298" s="5">
        <v>3195453.98</v>
      </c>
      <c r="I298" s="16">
        <f t="shared" si="4"/>
        <v>80.741278527690454</v>
      </c>
    </row>
    <row r="299" spans="1:9">
      <c r="A299" s="28" t="s">
        <v>44</v>
      </c>
      <c r="B299" s="28"/>
      <c r="C299" s="28"/>
      <c r="D299" s="28"/>
      <c r="E299" s="28"/>
      <c r="F299" s="5">
        <v>5360000</v>
      </c>
      <c r="G299" s="5">
        <v>3243436</v>
      </c>
      <c r="H299" s="5">
        <v>2617718.85</v>
      </c>
      <c r="I299" s="16">
        <f t="shared" si="4"/>
        <v>80.708201117580245</v>
      </c>
    </row>
    <row r="300" spans="1:9">
      <c r="A300" s="30" t="s">
        <v>45</v>
      </c>
      <c r="B300" s="30"/>
      <c r="C300" s="30"/>
      <c r="D300" s="30"/>
      <c r="E300" s="30"/>
      <c r="F300" s="5">
        <v>5360000</v>
      </c>
      <c r="G300" s="5">
        <v>3243436</v>
      </c>
      <c r="H300" s="5">
        <v>2617718.85</v>
      </c>
      <c r="I300" s="16">
        <f t="shared" si="4"/>
        <v>80.708201117580245</v>
      </c>
    </row>
    <row r="301" spans="1:9">
      <c r="A301" s="28" t="s">
        <v>46</v>
      </c>
      <c r="B301" s="28"/>
      <c r="C301" s="28"/>
      <c r="D301" s="28"/>
      <c r="E301" s="28"/>
      <c r="F301" s="5">
        <v>1162462</v>
      </c>
      <c r="G301" s="5">
        <v>714210</v>
      </c>
      <c r="H301" s="5">
        <v>577735.13</v>
      </c>
      <c r="I301" s="16">
        <f t="shared" si="4"/>
        <v>80.891492698226003</v>
      </c>
    </row>
    <row r="302" spans="1:9">
      <c r="A302" s="25" t="s">
        <v>47</v>
      </c>
      <c r="B302" s="25"/>
      <c r="C302" s="25"/>
      <c r="D302" s="25"/>
      <c r="E302" s="25"/>
      <c r="F302" s="5">
        <v>13729505</v>
      </c>
      <c r="G302" s="5">
        <v>8548290</v>
      </c>
      <c r="H302" s="5">
        <v>2195817.58</v>
      </c>
      <c r="I302" s="16">
        <f t="shared" si="4"/>
        <v>25.687214401944718</v>
      </c>
    </row>
    <row r="303" spans="1:9">
      <c r="A303" s="28" t="s">
        <v>48</v>
      </c>
      <c r="B303" s="28"/>
      <c r="C303" s="28"/>
      <c r="D303" s="28"/>
      <c r="E303" s="28"/>
      <c r="F303" s="5">
        <v>1838696</v>
      </c>
      <c r="G303" s="5">
        <v>1423405</v>
      </c>
      <c r="H303" s="5">
        <v>278240</v>
      </c>
      <c r="I303" s="16">
        <f t="shared" si="4"/>
        <v>19.547493510279928</v>
      </c>
    </row>
    <row r="304" spans="1:9">
      <c r="A304" s="28" t="s">
        <v>49</v>
      </c>
      <c r="B304" s="28"/>
      <c r="C304" s="28"/>
      <c r="D304" s="28"/>
      <c r="E304" s="28"/>
      <c r="F304" s="5">
        <v>11794213</v>
      </c>
      <c r="G304" s="5">
        <v>7058998</v>
      </c>
      <c r="H304" s="5">
        <v>1868138.19</v>
      </c>
      <c r="I304" s="16">
        <f t="shared" si="4"/>
        <v>26.464636907391103</v>
      </c>
    </row>
    <row r="305" spans="1:9">
      <c r="A305" s="28" t="s">
        <v>50</v>
      </c>
      <c r="B305" s="28"/>
      <c r="C305" s="28"/>
      <c r="D305" s="28"/>
      <c r="E305" s="28"/>
      <c r="F305" s="17">
        <v>500</v>
      </c>
      <c r="G305" s="17">
        <v>500</v>
      </c>
      <c r="H305" s="6"/>
      <c r="I305" s="16">
        <f t="shared" si="4"/>
        <v>0</v>
      </c>
    </row>
    <row r="306" spans="1:9">
      <c r="A306" s="28" t="s">
        <v>51</v>
      </c>
      <c r="B306" s="28"/>
      <c r="C306" s="28"/>
      <c r="D306" s="28"/>
      <c r="E306" s="28"/>
      <c r="F306" s="5">
        <v>89796</v>
      </c>
      <c r="G306" s="5">
        <v>59087</v>
      </c>
      <c r="H306" s="5">
        <v>49439.39</v>
      </c>
      <c r="I306" s="16">
        <f t="shared" si="4"/>
        <v>83.672195237531099</v>
      </c>
    </row>
    <row r="307" spans="1:9">
      <c r="A307" s="30" t="s">
        <v>53</v>
      </c>
      <c r="B307" s="30"/>
      <c r="C307" s="30"/>
      <c r="D307" s="30"/>
      <c r="E307" s="30"/>
      <c r="F307" s="5">
        <v>1938</v>
      </c>
      <c r="G307" s="5">
        <v>1298</v>
      </c>
      <c r="H307" s="17">
        <v>891.17</v>
      </c>
      <c r="I307" s="16">
        <f t="shared" si="4"/>
        <v>68.657164869029273</v>
      </c>
    </row>
    <row r="308" spans="1:9">
      <c r="A308" s="30" t="s">
        <v>54</v>
      </c>
      <c r="B308" s="30"/>
      <c r="C308" s="30"/>
      <c r="D308" s="30"/>
      <c r="E308" s="30"/>
      <c r="F308" s="5">
        <v>29825</v>
      </c>
      <c r="G308" s="5">
        <v>16590</v>
      </c>
      <c r="H308" s="5">
        <v>9353.58</v>
      </c>
      <c r="I308" s="16">
        <f t="shared" si="4"/>
        <v>56.380831826401447</v>
      </c>
    </row>
    <row r="309" spans="1:9">
      <c r="A309" s="30" t="s">
        <v>55</v>
      </c>
      <c r="B309" s="30"/>
      <c r="C309" s="30"/>
      <c r="D309" s="30"/>
      <c r="E309" s="30"/>
      <c r="F309" s="5">
        <v>58033</v>
      </c>
      <c r="G309" s="5">
        <v>41199</v>
      </c>
      <c r="H309" s="5">
        <v>39194.639999999999</v>
      </c>
      <c r="I309" s="16">
        <f t="shared" si="4"/>
        <v>95.134930459477175</v>
      </c>
    </row>
    <row r="310" spans="1:9">
      <c r="A310" s="28" t="s">
        <v>57</v>
      </c>
      <c r="B310" s="28"/>
      <c r="C310" s="28"/>
      <c r="D310" s="28"/>
      <c r="E310" s="28"/>
      <c r="F310" s="5">
        <v>6300</v>
      </c>
      <c r="G310" s="5">
        <v>6300</v>
      </c>
      <c r="H310" s="6"/>
      <c r="I310" s="16">
        <f t="shared" si="4"/>
        <v>0</v>
      </c>
    </row>
    <row r="311" spans="1:9">
      <c r="A311" s="30" t="s">
        <v>58</v>
      </c>
      <c r="B311" s="30"/>
      <c r="C311" s="30"/>
      <c r="D311" s="30"/>
      <c r="E311" s="30"/>
      <c r="F311" s="5">
        <v>6300</v>
      </c>
      <c r="G311" s="5">
        <v>6300</v>
      </c>
      <c r="H311" s="6"/>
      <c r="I311" s="16">
        <f t="shared" si="4"/>
        <v>0</v>
      </c>
    </row>
    <row r="312" spans="1:9">
      <c r="A312" s="25" t="s">
        <v>63</v>
      </c>
      <c r="B312" s="25"/>
      <c r="C312" s="25"/>
      <c r="D312" s="25"/>
      <c r="E312" s="25"/>
      <c r="F312" s="5">
        <v>16120</v>
      </c>
      <c r="G312" s="5">
        <v>9773</v>
      </c>
      <c r="H312" s="5">
        <v>7881.7</v>
      </c>
      <c r="I312" s="16">
        <f t="shared" si="4"/>
        <v>80.647702854804052</v>
      </c>
    </row>
    <row r="313" spans="1:9">
      <c r="A313" s="29" t="s">
        <v>64</v>
      </c>
      <c r="B313" s="29"/>
      <c r="C313" s="29"/>
      <c r="D313" s="29"/>
      <c r="E313" s="29"/>
      <c r="F313" s="5">
        <v>54000</v>
      </c>
      <c r="G313" s="6"/>
      <c r="H313" s="6"/>
      <c r="I313" s="16"/>
    </row>
    <row r="314" spans="1:9">
      <c r="A314" s="25" t="s">
        <v>65</v>
      </c>
      <c r="B314" s="25"/>
      <c r="C314" s="25"/>
      <c r="D314" s="25"/>
      <c r="E314" s="25"/>
      <c r="F314" s="5">
        <v>54000</v>
      </c>
      <c r="G314" s="6"/>
      <c r="H314" s="6"/>
      <c r="I314" s="16"/>
    </row>
    <row r="315" spans="1:9">
      <c r="A315" s="28" t="s">
        <v>66</v>
      </c>
      <c r="B315" s="28"/>
      <c r="C315" s="28"/>
      <c r="D315" s="28"/>
      <c r="E315" s="28"/>
      <c r="F315" s="5">
        <v>54000</v>
      </c>
      <c r="G315" s="6"/>
      <c r="H315" s="6"/>
      <c r="I315" s="16"/>
    </row>
    <row r="316" spans="1:9" ht="54" customHeight="1">
      <c r="A316" s="26" t="s">
        <v>30</v>
      </c>
      <c r="B316" s="26"/>
      <c r="C316" s="26"/>
      <c r="D316" s="26"/>
      <c r="E316" s="26"/>
      <c r="F316" s="5">
        <v>6661200</v>
      </c>
      <c r="G316" s="5">
        <v>3665937</v>
      </c>
      <c r="H316" s="5">
        <v>2697221.3</v>
      </c>
      <c r="I316" s="16">
        <f t="shared" si="4"/>
        <v>73.575222378344193</v>
      </c>
    </row>
    <row r="317" spans="1:9">
      <c r="A317" s="29" t="s">
        <v>42</v>
      </c>
      <c r="B317" s="29"/>
      <c r="C317" s="29"/>
      <c r="D317" s="29"/>
      <c r="E317" s="29"/>
      <c r="F317" s="5">
        <v>6544700</v>
      </c>
      <c r="G317" s="5">
        <v>3665937</v>
      </c>
      <c r="H317" s="5">
        <v>2697221.3</v>
      </c>
      <c r="I317" s="16">
        <f t="shared" si="4"/>
        <v>73.575222378344193</v>
      </c>
    </row>
    <row r="318" spans="1:9">
      <c r="A318" s="25" t="s">
        <v>43</v>
      </c>
      <c r="B318" s="25"/>
      <c r="C318" s="25"/>
      <c r="D318" s="25"/>
      <c r="E318" s="25"/>
      <c r="F318" s="5">
        <v>5679974</v>
      </c>
      <c r="G318" s="5">
        <v>3084757</v>
      </c>
      <c r="H318" s="5">
        <v>2527318.4</v>
      </c>
      <c r="I318" s="16">
        <f t="shared" si="4"/>
        <v>81.929254070904122</v>
      </c>
    </row>
    <row r="319" spans="1:9">
      <c r="A319" s="28" t="s">
        <v>44</v>
      </c>
      <c r="B319" s="28"/>
      <c r="C319" s="28"/>
      <c r="D319" s="28"/>
      <c r="E319" s="28"/>
      <c r="F319" s="5">
        <v>4629100</v>
      </c>
      <c r="G319" s="5">
        <v>2520113</v>
      </c>
      <c r="H319" s="5">
        <v>2057037.95</v>
      </c>
      <c r="I319" s="16">
        <f t="shared" si="4"/>
        <v>81.624829918340964</v>
      </c>
    </row>
    <row r="320" spans="1:9">
      <c r="A320" s="30" t="s">
        <v>45</v>
      </c>
      <c r="B320" s="30"/>
      <c r="C320" s="30"/>
      <c r="D320" s="30"/>
      <c r="E320" s="30"/>
      <c r="F320" s="5">
        <v>4629100</v>
      </c>
      <c r="G320" s="5">
        <v>2520113</v>
      </c>
      <c r="H320" s="5">
        <v>2057037.95</v>
      </c>
      <c r="I320" s="16">
        <f t="shared" si="4"/>
        <v>81.624829918340964</v>
      </c>
    </row>
    <row r="321" spans="1:9">
      <c r="A321" s="28" t="s">
        <v>46</v>
      </c>
      <c r="B321" s="28"/>
      <c r="C321" s="28"/>
      <c r="D321" s="28"/>
      <c r="E321" s="28"/>
      <c r="F321" s="5">
        <v>1050874</v>
      </c>
      <c r="G321" s="5">
        <v>564644</v>
      </c>
      <c r="H321" s="5">
        <v>470280.45</v>
      </c>
      <c r="I321" s="16">
        <f t="shared" si="4"/>
        <v>83.287956659417262</v>
      </c>
    </row>
    <row r="322" spans="1:9">
      <c r="A322" s="25" t="s">
        <v>47</v>
      </c>
      <c r="B322" s="25"/>
      <c r="C322" s="25"/>
      <c r="D322" s="25"/>
      <c r="E322" s="25"/>
      <c r="F322" s="5">
        <v>717180</v>
      </c>
      <c r="G322" s="5">
        <v>526180</v>
      </c>
      <c r="H322" s="5">
        <v>123711.55</v>
      </c>
      <c r="I322" s="16">
        <f t="shared" si="4"/>
        <v>23.51126040518454</v>
      </c>
    </row>
    <row r="323" spans="1:9">
      <c r="A323" s="28" t="s">
        <v>48</v>
      </c>
      <c r="B323" s="28"/>
      <c r="C323" s="28"/>
      <c r="D323" s="28"/>
      <c r="E323" s="28"/>
      <c r="F323" s="5">
        <v>19500</v>
      </c>
      <c r="G323" s="5">
        <v>19500</v>
      </c>
      <c r="H323" s="5">
        <v>9026.36</v>
      </c>
      <c r="I323" s="16">
        <f t="shared" si="4"/>
        <v>46.289025641025646</v>
      </c>
    </row>
    <row r="324" spans="1:9">
      <c r="A324" s="28" t="s">
        <v>49</v>
      </c>
      <c r="B324" s="28"/>
      <c r="C324" s="28"/>
      <c r="D324" s="28"/>
      <c r="E324" s="28"/>
      <c r="F324" s="5">
        <v>694180</v>
      </c>
      <c r="G324" s="5">
        <v>503180</v>
      </c>
      <c r="H324" s="5">
        <v>114625.19</v>
      </c>
      <c r="I324" s="16">
        <f t="shared" si="4"/>
        <v>22.780156206526492</v>
      </c>
    </row>
    <row r="325" spans="1:9">
      <c r="A325" s="28" t="s">
        <v>50</v>
      </c>
      <c r="B325" s="28"/>
      <c r="C325" s="28"/>
      <c r="D325" s="28"/>
      <c r="E325" s="28"/>
      <c r="F325" s="5">
        <v>1000</v>
      </c>
      <c r="G325" s="5">
        <v>1000</v>
      </c>
      <c r="H325" s="17">
        <v>60</v>
      </c>
      <c r="I325" s="16">
        <f t="shared" si="4"/>
        <v>6</v>
      </c>
    </row>
    <row r="326" spans="1:9">
      <c r="A326" s="28" t="s">
        <v>57</v>
      </c>
      <c r="B326" s="28"/>
      <c r="C326" s="28"/>
      <c r="D326" s="28"/>
      <c r="E326" s="28"/>
      <c r="F326" s="5">
        <v>2500</v>
      </c>
      <c r="G326" s="5">
        <v>2500</v>
      </c>
      <c r="H326" s="6"/>
      <c r="I326" s="16">
        <f t="shared" si="4"/>
        <v>0</v>
      </c>
    </row>
    <row r="327" spans="1:9">
      <c r="A327" s="30" t="s">
        <v>58</v>
      </c>
      <c r="B327" s="30"/>
      <c r="C327" s="30"/>
      <c r="D327" s="30"/>
      <c r="E327" s="30"/>
      <c r="F327" s="5">
        <v>2500</v>
      </c>
      <c r="G327" s="5">
        <v>2500</v>
      </c>
      <c r="H327" s="6"/>
      <c r="I327" s="16">
        <f t="shared" si="4"/>
        <v>0</v>
      </c>
    </row>
    <row r="328" spans="1:9">
      <c r="A328" s="25" t="s">
        <v>63</v>
      </c>
      <c r="B328" s="25"/>
      <c r="C328" s="25"/>
      <c r="D328" s="25"/>
      <c r="E328" s="25"/>
      <c r="F328" s="5">
        <v>147546</v>
      </c>
      <c r="G328" s="5">
        <v>55000</v>
      </c>
      <c r="H328" s="5">
        <v>46191.35</v>
      </c>
      <c r="I328" s="16">
        <f t="shared" ref="I328:I391" si="5">SUM(H328)/G328*100</f>
        <v>83.984272727272725</v>
      </c>
    </row>
    <row r="329" spans="1:9">
      <c r="A329" s="29" t="s">
        <v>64</v>
      </c>
      <c r="B329" s="29"/>
      <c r="C329" s="29"/>
      <c r="D329" s="29"/>
      <c r="E329" s="29"/>
      <c r="F329" s="5">
        <v>116500</v>
      </c>
      <c r="G329" s="6"/>
      <c r="H329" s="6"/>
      <c r="I329" s="16"/>
    </row>
    <row r="330" spans="1:9">
      <c r="A330" s="25" t="s">
        <v>65</v>
      </c>
      <c r="B330" s="25"/>
      <c r="C330" s="25"/>
      <c r="D330" s="25"/>
      <c r="E330" s="25"/>
      <c r="F330" s="5">
        <v>116500</v>
      </c>
      <c r="G330" s="6"/>
      <c r="H330" s="6"/>
      <c r="I330" s="16"/>
    </row>
    <row r="331" spans="1:9">
      <c r="A331" s="28" t="s">
        <v>66</v>
      </c>
      <c r="B331" s="28"/>
      <c r="C331" s="28"/>
      <c r="D331" s="28"/>
      <c r="E331" s="28"/>
      <c r="F331" s="5">
        <v>116500</v>
      </c>
      <c r="G331" s="6"/>
      <c r="H331" s="6"/>
      <c r="I331" s="16"/>
    </row>
    <row r="332" spans="1:9" ht="42.75" customHeight="1">
      <c r="A332" s="26" t="s">
        <v>31</v>
      </c>
      <c r="B332" s="26"/>
      <c r="C332" s="26"/>
      <c r="D332" s="26"/>
      <c r="E332" s="26"/>
      <c r="F332" s="5">
        <v>26814100</v>
      </c>
      <c r="G332" s="5">
        <v>15015415</v>
      </c>
      <c r="H332" s="5">
        <v>11746274.6</v>
      </c>
      <c r="I332" s="16">
        <f t="shared" si="5"/>
        <v>78.228104917513093</v>
      </c>
    </row>
    <row r="333" spans="1:9">
      <c r="A333" s="29" t="s">
        <v>42</v>
      </c>
      <c r="B333" s="29"/>
      <c r="C333" s="29"/>
      <c r="D333" s="29"/>
      <c r="E333" s="29"/>
      <c r="F333" s="5">
        <v>25928100</v>
      </c>
      <c r="G333" s="5">
        <v>14815415</v>
      </c>
      <c r="H333" s="5">
        <v>11746274.6</v>
      </c>
      <c r="I333" s="16">
        <f t="shared" si="5"/>
        <v>79.284141551215399</v>
      </c>
    </row>
    <row r="334" spans="1:9">
      <c r="A334" s="25" t="s">
        <v>43</v>
      </c>
      <c r="B334" s="25"/>
      <c r="C334" s="25"/>
      <c r="D334" s="25"/>
      <c r="E334" s="25"/>
      <c r="F334" s="5">
        <v>23838070</v>
      </c>
      <c r="G334" s="5">
        <v>13744670</v>
      </c>
      <c r="H334" s="5">
        <v>11216778.15</v>
      </c>
      <c r="I334" s="16">
        <f t="shared" si="5"/>
        <v>81.608202670562477</v>
      </c>
    </row>
    <row r="335" spans="1:9">
      <c r="A335" s="28" t="s">
        <v>44</v>
      </c>
      <c r="B335" s="28"/>
      <c r="C335" s="28"/>
      <c r="D335" s="28"/>
      <c r="E335" s="28"/>
      <c r="F335" s="5">
        <v>19490800</v>
      </c>
      <c r="G335" s="5">
        <v>11224400</v>
      </c>
      <c r="H335" s="5">
        <v>9199735.3900000006</v>
      </c>
      <c r="I335" s="16">
        <f t="shared" si="5"/>
        <v>81.961934624567917</v>
      </c>
    </row>
    <row r="336" spans="1:9">
      <c r="A336" s="30" t="s">
        <v>45</v>
      </c>
      <c r="B336" s="30"/>
      <c r="C336" s="30"/>
      <c r="D336" s="30"/>
      <c r="E336" s="30"/>
      <c r="F336" s="5">
        <v>19490800</v>
      </c>
      <c r="G336" s="5">
        <v>11224400</v>
      </c>
      <c r="H336" s="5">
        <v>9199735.3900000006</v>
      </c>
      <c r="I336" s="16">
        <f t="shared" si="5"/>
        <v>81.961934624567917</v>
      </c>
    </row>
    <row r="337" spans="1:9">
      <c r="A337" s="28" t="s">
        <v>46</v>
      </c>
      <c r="B337" s="28"/>
      <c r="C337" s="28"/>
      <c r="D337" s="28"/>
      <c r="E337" s="28"/>
      <c r="F337" s="5">
        <v>4347270</v>
      </c>
      <c r="G337" s="5">
        <v>2520270</v>
      </c>
      <c r="H337" s="5">
        <v>2017042.76</v>
      </c>
      <c r="I337" s="16">
        <f t="shared" si="5"/>
        <v>80.032804421748466</v>
      </c>
    </row>
    <row r="338" spans="1:9">
      <c r="A338" s="25" t="s">
        <v>47</v>
      </c>
      <c r="B338" s="25"/>
      <c r="C338" s="25"/>
      <c r="D338" s="25"/>
      <c r="E338" s="25"/>
      <c r="F338" s="5">
        <v>2052030</v>
      </c>
      <c r="G338" s="5">
        <v>1042745</v>
      </c>
      <c r="H338" s="5">
        <v>505412.45</v>
      </c>
      <c r="I338" s="16">
        <f t="shared" si="5"/>
        <v>48.469419656771315</v>
      </c>
    </row>
    <row r="339" spans="1:9">
      <c r="A339" s="28" t="s">
        <v>48</v>
      </c>
      <c r="B339" s="28"/>
      <c r="C339" s="28"/>
      <c r="D339" s="28"/>
      <c r="E339" s="28"/>
      <c r="F339" s="5">
        <v>842300</v>
      </c>
      <c r="G339" s="5">
        <v>477900</v>
      </c>
      <c r="H339" s="5">
        <v>219415.43</v>
      </c>
      <c r="I339" s="16">
        <f t="shared" si="5"/>
        <v>45.912414731115291</v>
      </c>
    </row>
    <row r="340" spans="1:9">
      <c r="A340" s="28" t="s">
        <v>49</v>
      </c>
      <c r="B340" s="28"/>
      <c r="C340" s="28"/>
      <c r="D340" s="28"/>
      <c r="E340" s="28"/>
      <c r="F340" s="5">
        <v>1154730</v>
      </c>
      <c r="G340" s="5">
        <v>530345</v>
      </c>
      <c r="H340" s="5">
        <v>284912.02</v>
      </c>
      <c r="I340" s="16">
        <f t="shared" si="5"/>
        <v>53.722014914819603</v>
      </c>
    </row>
    <row r="341" spans="1:9">
      <c r="A341" s="28" t="s">
        <v>50</v>
      </c>
      <c r="B341" s="28"/>
      <c r="C341" s="28"/>
      <c r="D341" s="28"/>
      <c r="E341" s="28"/>
      <c r="F341" s="5">
        <v>40000</v>
      </c>
      <c r="G341" s="5">
        <v>21000</v>
      </c>
      <c r="H341" s="5">
        <v>1085</v>
      </c>
      <c r="I341" s="16">
        <f t="shared" si="5"/>
        <v>5.166666666666667</v>
      </c>
    </row>
    <row r="342" spans="1:9">
      <c r="A342" s="28" t="s">
        <v>57</v>
      </c>
      <c r="B342" s="28"/>
      <c r="C342" s="28"/>
      <c r="D342" s="28"/>
      <c r="E342" s="28"/>
      <c r="F342" s="5">
        <v>15000</v>
      </c>
      <c r="G342" s="5">
        <v>13500</v>
      </c>
      <c r="H342" s="6"/>
      <c r="I342" s="16">
        <f t="shared" si="5"/>
        <v>0</v>
      </c>
    </row>
    <row r="343" spans="1:9">
      <c r="A343" s="30" t="s">
        <v>58</v>
      </c>
      <c r="B343" s="30"/>
      <c r="C343" s="30"/>
      <c r="D343" s="30"/>
      <c r="E343" s="30"/>
      <c r="F343" s="5">
        <v>15000</v>
      </c>
      <c r="G343" s="5">
        <v>13500</v>
      </c>
      <c r="H343" s="6"/>
      <c r="I343" s="16">
        <f t="shared" si="5"/>
        <v>0</v>
      </c>
    </row>
    <row r="344" spans="1:9">
      <c r="A344" s="25" t="s">
        <v>63</v>
      </c>
      <c r="B344" s="25"/>
      <c r="C344" s="25"/>
      <c r="D344" s="25"/>
      <c r="E344" s="25"/>
      <c r="F344" s="5">
        <v>38000</v>
      </c>
      <c r="G344" s="5">
        <v>28000</v>
      </c>
      <c r="H344" s="5">
        <v>24084</v>
      </c>
      <c r="I344" s="16">
        <f t="shared" si="5"/>
        <v>86.014285714285705</v>
      </c>
    </row>
    <row r="345" spans="1:9">
      <c r="A345" s="29" t="s">
        <v>64</v>
      </c>
      <c r="B345" s="29"/>
      <c r="C345" s="29"/>
      <c r="D345" s="29"/>
      <c r="E345" s="29"/>
      <c r="F345" s="5">
        <v>886000</v>
      </c>
      <c r="G345" s="5">
        <v>200000</v>
      </c>
      <c r="H345" s="6"/>
      <c r="I345" s="16">
        <f t="shared" si="5"/>
        <v>0</v>
      </c>
    </row>
    <row r="346" spans="1:9">
      <c r="A346" s="25" t="s">
        <v>65</v>
      </c>
      <c r="B346" s="25"/>
      <c r="C346" s="25"/>
      <c r="D346" s="25"/>
      <c r="E346" s="25"/>
      <c r="F346" s="5">
        <v>886000</v>
      </c>
      <c r="G346" s="5">
        <v>200000</v>
      </c>
      <c r="H346" s="6"/>
      <c r="I346" s="16">
        <f t="shared" si="5"/>
        <v>0</v>
      </c>
    </row>
    <row r="347" spans="1:9">
      <c r="A347" s="28" t="s">
        <v>66</v>
      </c>
      <c r="B347" s="28"/>
      <c r="C347" s="28"/>
      <c r="D347" s="28"/>
      <c r="E347" s="28"/>
      <c r="F347" s="5">
        <v>886000</v>
      </c>
      <c r="G347" s="5">
        <v>200000</v>
      </c>
      <c r="H347" s="6"/>
      <c r="I347" s="16">
        <f t="shared" si="5"/>
        <v>0</v>
      </c>
    </row>
    <row r="348" spans="1:9" ht="46.5" customHeight="1">
      <c r="A348" s="26" t="s">
        <v>32</v>
      </c>
      <c r="B348" s="26"/>
      <c r="C348" s="26"/>
      <c r="D348" s="26"/>
      <c r="E348" s="26"/>
      <c r="F348" s="5">
        <v>11623000</v>
      </c>
      <c r="G348" s="5">
        <v>6513358</v>
      </c>
      <c r="H348" s="5">
        <v>4976901.8</v>
      </c>
      <c r="I348" s="16">
        <f t="shared" si="5"/>
        <v>76.410690153988156</v>
      </c>
    </row>
    <row r="349" spans="1:9">
      <c r="A349" s="29" t="s">
        <v>42</v>
      </c>
      <c r="B349" s="29"/>
      <c r="C349" s="29"/>
      <c r="D349" s="29"/>
      <c r="E349" s="29"/>
      <c r="F349" s="5">
        <v>11538000</v>
      </c>
      <c r="G349" s="5">
        <v>6513358</v>
      </c>
      <c r="H349" s="5">
        <v>4976901.8</v>
      </c>
      <c r="I349" s="16">
        <f t="shared" si="5"/>
        <v>76.410690153988156</v>
      </c>
    </row>
    <row r="350" spans="1:9">
      <c r="A350" s="25" t="s">
        <v>43</v>
      </c>
      <c r="B350" s="25"/>
      <c r="C350" s="25"/>
      <c r="D350" s="25"/>
      <c r="E350" s="25"/>
      <c r="F350" s="5">
        <v>9511486</v>
      </c>
      <c r="G350" s="5">
        <v>5606408</v>
      </c>
      <c r="H350" s="5">
        <v>4800074.2</v>
      </c>
      <c r="I350" s="16">
        <f t="shared" si="5"/>
        <v>85.617639672317821</v>
      </c>
    </row>
    <row r="351" spans="1:9">
      <c r="A351" s="28" t="s">
        <v>44</v>
      </c>
      <c r="B351" s="28"/>
      <c r="C351" s="28"/>
      <c r="D351" s="28"/>
      <c r="E351" s="28"/>
      <c r="F351" s="5">
        <v>7796300</v>
      </c>
      <c r="G351" s="5">
        <v>4595450</v>
      </c>
      <c r="H351" s="5">
        <v>3941782.35</v>
      </c>
      <c r="I351" s="16">
        <f t="shared" si="5"/>
        <v>85.775764070983257</v>
      </c>
    </row>
    <row r="352" spans="1:9">
      <c r="A352" s="30" t="s">
        <v>45</v>
      </c>
      <c r="B352" s="30"/>
      <c r="C352" s="30"/>
      <c r="D352" s="30"/>
      <c r="E352" s="30"/>
      <c r="F352" s="5">
        <v>7796300</v>
      </c>
      <c r="G352" s="5">
        <v>4595450</v>
      </c>
      <c r="H352" s="5">
        <v>3941782.35</v>
      </c>
      <c r="I352" s="16">
        <f t="shared" si="5"/>
        <v>85.775764070983257</v>
      </c>
    </row>
    <row r="353" spans="1:9">
      <c r="A353" s="28" t="s">
        <v>46</v>
      </c>
      <c r="B353" s="28"/>
      <c r="C353" s="28"/>
      <c r="D353" s="28"/>
      <c r="E353" s="28"/>
      <c r="F353" s="5">
        <v>1715186</v>
      </c>
      <c r="G353" s="5">
        <v>1010958</v>
      </c>
      <c r="H353" s="5">
        <v>858291.85</v>
      </c>
      <c r="I353" s="16">
        <f t="shared" si="5"/>
        <v>84.898863256435973</v>
      </c>
    </row>
    <row r="354" spans="1:9">
      <c r="A354" s="25" t="s">
        <v>47</v>
      </c>
      <c r="B354" s="25"/>
      <c r="C354" s="25"/>
      <c r="D354" s="25"/>
      <c r="E354" s="25"/>
      <c r="F354" s="5">
        <v>2026514</v>
      </c>
      <c r="G354" s="5">
        <v>906950</v>
      </c>
      <c r="H354" s="5">
        <v>176827.6</v>
      </c>
      <c r="I354" s="16">
        <f t="shared" si="5"/>
        <v>19.496951320359447</v>
      </c>
    </row>
    <row r="355" spans="1:9">
      <c r="A355" s="28" t="s">
        <v>48</v>
      </c>
      <c r="B355" s="28"/>
      <c r="C355" s="28"/>
      <c r="D355" s="28"/>
      <c r="E355" s="28"/>
      <c r="F355" s="5">
        <v>145314</v>
      </c>
      <c r="G355" s="5">
        <v>86200</v>
      </c>
      <c r="H355" s="5">
        <v>61135</v>
      </c>
      <c r="I355" s="16">
        <f t="shared" si="5"/>
        <v>70.922273781902561</v>
      </c>
    </row>
    <row r="356" spans="1:9">
      <c r="A356" s="28" t="s">
        <v>49</v>
      </c>
      <c r="B356" s="28"/>
      <c r="C356" s="28"/>
      <c r="D356" s="28"/>
      <c r="E356" s="28"/>
      <c r="F356" s="5">
        <v>1881200</v>
      </c>
      <c r="G356" s="5">
        <v>820750</v>
      </c>
      <c r="H356" s="5">
        <v>115692.6</v>
      </c>
      <c r="I356" s="16">
        <f t="shared" si="5"/>
        <v>14.09596101127018</v>
      </c>
    </row>
    <row r="357" spans="1:9">
      <c r="A357" s="29" t="s">
        <v>64</v>
      </c>
      <c r="B357" s="29"/>
      <c r="C357" s="29"/>
      <c r="D357" s="29"/>
      <c r="E357" s="29"/>
      <c r="F357" s="5">
        <v>85000</v>
      </c>
      <c r="G357" s="6"/>
      <c r="H357" s="6"/>
      <c r="I357" s="16"/>
    </row>
    <row r="358" spans="1:9">
      <c r="A358" s="25" t="s">
        <v>65</v>
      </c>
      <c r="B358" s="25"/>
      <c r="C358" s="25"/>
      <c r="D358" s="25"/>
      <c r="E358" s="25"/>
      <c r="F358" s="5">
        <v>85000</v>
      </c>
      <c r="G358" s="6"/>
      <c r="H358" s="6"/>
      <c r="I358" s="16"/>
    </row>
    <row r="359" spans="1:9">
      <c r="A359" s="28" t="s">
        <v>66</v>
      </c>
      <c r="B359" s="28"/>
      <c r="C359" s="28"/>
      <c r="D359" s="28"/>
      <c r="E359" s="28"/>
      <c r="F359" s="5">
        <v>85000</v>
      </c>
      <c r="G359" s="6"/>
      <c r="H359" s="6"/>
      <c r="I359" s="16"/>
    </row>
    <row r="360" spans="1:9" ht="48.75" customHeight="1">
      <c r="A360" s="26" t="s">
        <v>33</v>
      </c>
      <c r="B360" s="26"/>
      <c r="C360" s="26"/>
      <c r="D360" s="26"/>
      <c r="E360" s="26"/>
      <c r="F360" s="5">
        <f>158321875-13671525</f>
        <v>144650350</v>
      </c>
      <c r="G360" s="5">
        <f>87314939-2463790</f>
        <v>84851149</v>
      </c>
      <c r="H360" s="5">
        <v>64315799.659999996</v>
      </c>
      <c r="I360" s="16">
        <f t="shared" si="5"/>
        <v>75.798383896958185</v>
      </c>
    </row>
    <row r="361" spans="1:9">
      <c r="A361" s="29" t="s">
        <v>42</v>
      </c>
      <c r="B361" s="29"/>
      <c r="C361" s="29"/>
      <c r="D361" s="29"/>
      <c r="E361" s="29"/>
      <c r="F361" s="5">
        <v>129454550</v>
      </c>
      <c r="G361" s="5">
        <v>74155349</v>
      </c>
      <c r="H361" s="5">
        <v>64315799.659999996</v>
      </c>
      <c r="I361" s="16">
        <f t="shared" si="5"/>
        <v>86.731167107041728</v>
      </c>
    </row>
    <row r="362" spans="1:9">
      <c r="A362" s="25" t="s">
        <v>43</v>
      </c>
      <c r="B362" s="25"/>
      <c r="C362" s="25"/>
      <c r="D362" s="25"/>
      <c r="E362" s="25"/>
      <c r="F362" s="5">
        <v>15759224</v>
      </c>
      <c r="G362" s="5">
        <v>9583354</v>
      </c>
      <c r="H362" s="5">
        <v>6956135.6399999997</v>
      </c>
      <c r="I362" s="16">
        <f t="shared" si="5"/>
        <v>72.585606667561279</v>
      </c>
    </row>
    <row r="363" spans="1:9">
      <c r="A363" s="28" t="s">
        <v>44</v>
      </c>
      <c r="B363" s="28"/>
      <c r="C363" s="28"/>
      <c r="D363" s="28"/>
      <c r="E363" s="28"/>
      <c r="F363" s="5">
        <v>12912700</v>
      </c>
      <c r="G363" s="5">
        <v>7852350</v>
      </c>
      <c r="H363" s="5">
        <v>5683688.3200000003</v>
      </c>
      <c r="I363" s="16">
        <f t="shared" si="5"/>
        <v>72.382004368119098</v>
      </c>
    </row>
    <row r="364" spans="1:9">
      <c r="A364" s="30" t="s">
        <v>45</v>
      </c>
      <c r="B364" s="30"/>
      <c r="C364" s="30"/>
      <c r="D364" s="30"/>
      <c r="E364" s="30"/>
      <c r="F364" s="5">
        <v>12912700</v>
      </c>
      <c r="G364" s="5">
        <v>7852350</v>
      </c>
      <c r="H364" s="5">
        <v>5683688.3200000003</v>
      </c>
      <c r="I364" s="16">
        <f t="shared" si="5"/>
        <v>72.382004368119098</v>
      </c>
    </row>
    <row r="365" spans="1:9">
      <c r="A365" s="28" t="s">
        <v>46</v>
      </c>
      <c r="B365" s="28"/>
      <c r="C365" s="28"/>
      <c r="D365" s="28"/>
      <c r="E365" s="28"/>
      <c r="F365" s="5">
        <v>2846524</v>
      </c>
      <c r="G365" s="5">
        <v>1731004</v>
      </c>
      <c r="H365" s="5">
        <v>1272447.32</v>
      </c>
      <c r="I365" s="16">
        <f t="shared" si="5"/>
        <v>73.509207373293194</v>
      </c>
    </row>
    <row r="366" spans="1:9">
      <c r="A366" s="25" t="s">
        <v>47</v>
      </c>
      <c r="B366" s="25"/>
      <c r="C366" s="25"/>
      <c r="D366" s="25"/>
      <c r="E366" s="25"/>
      <c r="F366" s="5">
        <v>733038</v>
      </c>
      <c r="G366" s="5">
        <v>558078</v>
      </c>
      <c r="H366" s="5">
        <v>213818.96</v>
      </c>
      <c r="I366" s="16">
        <f t="shared" si="5"/>
        <v>38.313454391680011</v>
      </c>
    </row>
    <row r="367" spans="1:9">
      <c r="A367" s="28" t="s">
        <v>48</v>
      </c>
      <c r="B367" s="28"/>
      <c r="C367" s="28"/>
      <c r="D367" s="28"/>
      <c r="E367" s="28"/>
      <c r="F367" s="5">
        <v>191978</v>
      </c>
      <c r="G367" s="5">
        <v>191978</v>
      </c>
      <c r="H367" s="5">
        <v>6622.2</v>
      </c>
      <c r="I367" s="16">
        <f t="shared" si="5"/>
        <v>3.4494577503672295</v>
      </c>
    </row>
    <row r="368" spans="1:9">
      <c r="A368" s="28" t="s">
        <v>49</v>
      </c>
      <c r="B368" s="28"/>
      <c r="C368" s="28"/>
      <c r="D368" s="28"/>
      <c r="E368" s="28"/>
      <c r="F368" s="5">
        <v>534340</v>
      </c>
      <c r="G368" s="5">
        <v>359380</v>
      </c>
      <c r="H368" s="5">
        <v>207196.76</v>
      </c>
      <c r="I368" s="16">
        <f t="shared" si="5"/>
        <v>57.653948466803939</v>
      </c>
    </row>
    <row r="369" spans="1:9">
      <c r="A369" s="28" t="s">
        <v>50</v>
      </c>
      <c r="B369" s="28"/>
      <c r="C369" s="28"/>
      <c r="D369" s="28"/>
      <c r="E369" s="28"/>
      <c r="F369" s="5">
        <v>6720</v>
      </c>
      <c r="G369" s="5">
        <v>6720</v>
      </c>
      <c r="H369" s="6"/>
      <c r="I369" s="16">
        <f t="shared" si="5"/>
        <v>0</v>
      </c>
    </row>
    <row r="370" spans="1:9">
      <c r="A370" s="25" t="s">
        <v>84</v>
      </c>
      <c r="B370" s="25"/>
      <c r="C370" s="25"/>
      <c r="D370" s="25"/>
      <c r="E370" s="25"/>
      <c r="F370" s="5">
        <v>4678450</v>
      </c>
      <c r="G370" s="5">
        <v>847560</v>
      </c>
      <c r="H370" s="6"/>
      <c r="I370" s="16">
        <f t="shared" si="5"/>
        <v>0</v>
      </c>
    </row>
    <row r="371" spans="1:9">
      <c r="A371" s="28" t="s">
        <v>85</v>
      </c>
      <c r="B371" s="28"/>
      <c r="C371" s="28"/>
      <c r="D371" s="28"/>
      <c r="E371" s="28"/>
      <c r="F371" s="5">
        <v>3124590</v>
      </c>
      <c r="G371" s="5">
        <v>249515</v>
      </c>
      <c r="H371" s="6"/>
      <c r="I371" s="16">
        <f t="shared" si="5"/>
        <v>0</v>
      </c>
    </row>
    <row r="372" spans="1:9">
      <c r="A372" s="28" t="s">
        <v>86</v>
      </c>
      <c r="B372" s="28"/>
      <c r="C372" s="28"/>
      <c r="D372" s="28"/>
      <c r="E372" s="28"/>
      <c r="F372" s="5">
        <v>1553860</v>
      </c>
      <c r="G372" s="5">
        <v>598045</v>
      </c>
      <c r="H372" s="6"/>
      <c r="I372" s="16">
        <f t="shared" si="5"/>
        <v>0</v>
      </c>
    </row>
    <row r="373" spans="1:9">
      <c r="A373" s="25" t="s">
        <v>59</v>
      </c>
      <c r="B373" s="25"/>
      <c r="C373" s="25"/>
      <c r="D373" s="25"/>
      <c r="E373" s="25"/>
      <c r="F373" s="5">
        <v>108245100</v>
      </c>
      <c r="G373" s="5">
        <v>63142800</v>
      </c>
      <c r="H373" s="5">
        <v>57129200</v>
      </c>
      <c r="I373" s="16">
        <f t="shared" si="5"/>
        <v>90.476190476190482</v>
      </c>
    </row>
    <row r="374" spans="1:9">
      <c r="A374" s="28" t="s">
        <v>87</v>
      </c>
      <c r="B374" s="28"/>
      <c r="C374" s="28"/>
      <c r="D374" s="28"/>
      <c r="E374" s="28"/>
      <c r="F374" s="5">
        <v>108245100</v>
      </c>
      <c r="G374" s="5">
        <v>63142800</v>
      </c>
      <c r="H374" s="5">
        <v>57129200</v>
      </c>
      <c r="I374" s="16">
        <f t="shared" si="5"/>
        <v>90.476190476190482</v>
      </c>
    </row>
    <row r="375" spans="1:9">
      <c r="A375" s="25" t="s">
        <v>63</v>
      </c>
      <c r="B375" s="25"/>
      <c r="C375" s="25"/>
      <c r="D375" s="25"/>
      <c r="E375" s="25"/>
      <c r="F375" s="5">
        <v>38738</v>
      </c>
      <c r="G375" s="5">
        <v>23557</v>
      </c>
      <c r="H375" s="5">
        <v>16645.060000000001</v>
      </c>
      <c r="I375" s="16">
        <f t="shared" si="5"/>
        <v>70.658657723818834</v>
      </c>
    </row>
    <row r="376" spans="1:9">
      <c r="A376" s="29" t="s">
        <v>64</v>
      </c>
      <c r="B376" s="29"/>
      <c r="C376" s="29"/>
      <c r="D376" s="29"/>
      <c r="E376" s="29"/>
      <c r="F376" s="5">
        <v>695800</v>
      </c>
      <c r="G376" s="5">
        <v>695800</v>
      </c>
      <c r="H376" s="6"/>
      <c r="I376" s="16">
        <f t="shared" si="5"/>
        <v>0</v>
      </c>
    </row>
    <row r="377" spans="1:9">
      <c r="A377" s="25" t="s">
        <v>65</v>
      </c>
      <c r="B377" s="25"/>
      <c r="C377" s="25"/>
      <c r="D377" s="25"/>
      <c r="E377" s="25"/>
      <c r="F377" s="5">
        <v>695800</v>
      </c>
      <c r="G377" s="5">
        <v>695800</v>
      </c>
      <c r="H377" s="6"/>
      <c r="I377" s="16">
        <f t="shared" si="5"/>
        <v>0</v>
      </c>
    </row>
    <row r="378" spans="1:9">
      <c r="A378" s="28" t="s">
        <v>66</v>
      </c>
      <c r="B378" s="28"/>
      <c r="C378" s="28"/>
      <c r="D378" s="28"/>
      <c r="E378" s="28"/>
      <c r="F378" s="5">
        <v>695800</v>
      </c>
      <c r="G378" s="5">
        <v>695800</v>
      </c>
      <c r="H378" s="6"/>
      <c r="I378" s="16">
        <f t="shared" si="5"/>
        <v>0</v>
      </c>
    </row>
    <row r="379" spans="1:9">
      <c r="A379" s="29" t="s">
        <v>88</v>
      </c>
      <c r="B379" s="29"/>
      <c r="C379" s="29"/>
      <c r="D379" s="29"/>
      <c r="E379" s="29"/>
      <c r="F379" s="5">
        <v>14500000</v>
      </c>
      <c r="G379" s="5">
        <v>10000000</v>
      </c>
      <c r="H379" s="6"/>
      <c r="I379" s="16">
        <f t="shared" si="5"/>
        <v>0</v>
      </c>
    </row>
    <row r="380" spans="1:9" ht="42" customHeight="1">
      <c r="A380" s="26" t="s">
        <v>34</v>
      </c>
      <c r="B380" s="26"/>
      <c r="C380" s="26"/>
      <c r="D380" s="26"/>
      <c r="E380" s="26"/>
      <c r="F380" s="5">
        <v>11752322</v>
      </c>
      <c r="G380" s="5">
        <v>6433304</v>
      </c>
      <c r="H380" s="5">
        <v>4410734.33</v>
      </c>
      <c r="I380" s="16">
        <f t="shared" si="5"/>
        <v>68.560949863398349</v>
      </c>
    </row>
    <row r="381" spans="1:9">
      <c r="A381" s="29" t="s">
        <v>42</v>
      </c>
      <c r="B381" s="29"/>
      <c r="C381" s="29"/>
      <c r="D381" s="29"/>
      <c r="E381" s="29"/>
      <c r="F381" s="5">
        <v>11094422</v>
      </c>
      <c r="G381" s="5">
        <v>5775404</v>
      </c>
      <c r="H381" s="5">
        <v>4354762.33</v>
      </c>
      <c r="I381" s="16">
        <f t="shared" si="5"/>
        <v>75.401865047016628</v>
      </c>
    </row>
    <row r="382" spans="1:9">
      <c r="A382" s="25" t="s">
        <v>43</v>
      </c>
      <c r="B382" s="25"/>
      <c r="C382" s="25"/>
      <c r="D382" s="25"/>
      <c r="E382" s="25"/>
      <c r="F382" s="5">
        <v>8931698</v>
      </c>
      <c r="G382" s="5">
        <v>4529140</v>
      </c>
      <c r="H382" s="5">
        <v>3719378.98</v>
      </c>
      <c r="I382" s="16">
        <f t="shared" si="5"/>
        <v>82.121086563895133</v>
      </c>
    </row>
    <row r="383" spans="1:9">
      <c r="A383" s="28" t="s">
        <v>44</v>
      </c>
      <c r="B383" s="28"/>
      <c r="C383" s="28"/>
      <c r="D383" s="28"/>
      <c r="E383" s="28"/>
      <c r="F383" s="5">
        <v>7296500</v>
      </c>
      <c r="G383" s="5">
        <v>3702580</v>
      </c>
      <c r="H383" s="5">
        <v>3040140</v>
      </c>
      <c r="I383" s="16">
        <f t="shared" si="5"/>
        <v>82.10869177708517</v>
      </c>
    </row>
    <row r="384" spans="1:9">
      <c r="A384" s="30" t="s">
        <v>45</v>
      </c>
      <c r="B384" s="30"/>
      <c r="C384" s="30"/>
      <c r="D384" s="30"/>
      <c r="E384" s="30"/>
      <c r="F384" s="5">
        <v>7296500</v>
      </c>
      <c r="G384" s="5">
        <v>3702580</v>
      </c>
      <c r="H384" s="5">
        <v>3040140</v>
      </c>
      <c r="I384" s="16">
        <f t="shared" si="5"/>
        <v>82.10869177708517</v>
      </c>
    </row>
    <row r="385" spans="1:9">
      <c r="A385" s="28" t="s">
        <v>46</v>
      </c>
      <c r="B385" s="28"/>
      <c r="C385" s="28"/>
      <c r="D385" s="28"/>
      <c r="E385" s="28"/>
      <c r="F385" s="5">
        <v>1635198</v>
      </c>
      <c r="G385" s="5">
        <v>826560</v>
      </c>
      <c r="H385" s="5">
        <v>679238.98</v>
      </c>
      <c r="I385" s="16">
        <f t="shared" si="5"/>
        <v>82.176609078590772</v>
      </c>
    </row>
    <row r="386" spans="1:9">
      <c r="A386" s="25" t="s">
        <v>47</v>
      </c>
      <c r="B386" s="25"/>
      <c r="C386" s="25"/>
      <c r="D386" s="25"/>
      <c r="E386" s="25"/>
      <c r="F386" s="5">
        <v>2117521</v>
      </c>
      <c r="G386" s="5">
        <v>1211172</v>
      </c>
      <c r="H386" s="5">
        <v>626341.92000000004</v>
      </c>
      <c r="I386" s="16">
        <f t="shared" si="5"/>
        <v>51.71370540270086</v>
      </c>
    </row>
    <row r="387" spans="1:9">
      <c r="A387" s="28" t="s">
        <v>48</v>
      </c>
      <c r="B387" s="28"/>
      <c r="C387" s="28"/>
      <c r="D387" s="28"/>
      <c r="E387" s="28"/>
      <c r="F387" s="5">
        <v>130093</v>
      </c>
      <c r="G387" s="5">
        <v>66650</v>
      </c>
      <c r="H387" s="5">
        <v>59965.27</v>
      </c>
      <c r="I387" s="16">
        <f t="shared" si="5"/>
        <v>89.970397599399845</v>
      </c>
    </row>
    <row r="388" spans="1:9">
      <c r="A388" s="28" t="s">
        <v>49</v>
      </c>
      <c r="B388" s="28"/>
      <c r="C388" s="28"/>
      <c r="D388" s="28"/>
      <c r="E388" s="28"/>
      <c r="F388" s="5">
        <v>1852350</v>
      </c>
      <c r="G388" s="5">
        <v>1070622</v>
      </c>
      <c r="H388" s="5">
        <v>497039.33</v>
      </c>
      <c r="I388" s="16">
        <f t="shared" si="5"/>
        <v>46.425286422285367</v>
      </c>
    </row>
    <row r="389" spans="1:9">
      <c r="A389" s="28" t="s">
        <v>50</v>
      </c>
      <c r="B389" s="28"/>
      <c r="C389" s="28"/>
      <c r="D389" s="28"/>
      <c r="E389" s="28"/>
      <c r="F389" s="6"/>
      <c r="G389" s="6"/>
      <c r="H389" s="6"/>
      <c r="I389" s="16"/>
    </row>
    <row r="390" spans="1:9">
      <c r="A390" s="28" t="s">
        <v>51</v>
      </c>
      <c r="B390" s="28"/>
      <c r="C390" s="28"/>
      <c r="D390" s="28"/>
      <c r="E390" s="28"/>
      <c r="F390" s="5">
        <v>127078</v>
      </c>
      <c r="G390" s="5">
        <v>69900</v>
      </c>
      <c r="H390" s="5">
        <v>66137.320000000007</v>
      </c>
      <c r="I390" s="16">
        <f t="shared" si="5"/>
        <v>94.617052932761098</v>
      </c>
    </row>
    <row r="391" spans="1:9">
      <c r="A391" s="30" t="s">
        <v>52</v>
      </c>
      <c r="B391" s="30"/>
      <c r="C391" s="30"/>
      <c r="D391" s="30"/>
      <c r="E391" s="30"/>
      <c r="F391" s="5">
        <v>81405</v>
      </c>
      <c r="G391" s="5">
        <v>44850</v>
      </c>
      <c r="H391" s="5">
        <v>44800.86</v>
      </c>
      <c r="I391" s="16">
        <f t="shared" si="5"/>
        <v>99.890434782608693</v>
      </c>
    </row>
    <row r="392" spans="1:9">
      <c r="A392" s="30" t="s">
        <v>53</v>
      </c>
      <c r="B392" s="30"/>
      <c r="C392" s="30"/>
      <c r="D392" s="30"/>
      <c r="E392" s="30"/>
      <c r="F392" s="5">
        <v>6623</v>
      </c>
      <c r="G392" s="5">
        <v>3305</v>
      </c>
      <c r="H392" s="5">
        <v>2473.4899999999998</v>
      </c>
      <c r="I392" s="16">
        <f t="shared" ref="I392:I455" si="6">SUM(H392)/G392*100</f>
        <v>74.840847201210281</v>
      </c>
    </row>
    <row r="393" spans="1:9">
      <c r="A393" s="30" t="s">
        <v>54</v>
      </c>
      <c r="B393" s="30"/>
      <c r="C393" s="30"/>
      <c r="D393" s="30"/>
      <c r="E393" s="30"/>
      <c r="F393" s="5">
        <v>34336</v>
      </c>
      <c r="G393" s="5">
        <v>19425</v>
      </c>
      <c r="H393" s="5">
        <v>16694.810000000001</v>
      </c>
      <c r="I393" s="16">
        <f t="shared" si="6"/>
        <v>85.944967824967833</v>
      </c>
    </row>
    <row r="394" spans="1:9">
      <c r="A394" s="30" t="s">
        <v>56</v>
      </c>
      <c r="B394" s="30"/>
      <c r="C394" s="30"/>
      <c r="D394" s="30"/>
      <c r="E394" s="30"/>
      <c r="F394" s="5">
        <v>4714</v>
      </c>
      <c r="G394" s="5">
        <v>2320</v>
      </c>
      <c r="H394" s="5">
        <v>2168.16</v>
      </c>
      <c r="I394" s="16">
        <f t="shared" si="6"/>
        <v>93.455172413793093</v>
      </c>
    </row>
    <row r="395" spans="1:9">
      <c r="A395" s="28" t="s">
        <v>57</v>
      </c>
      <c r="B395" s="28"/>
      <c r="C395" s="28"/>
      <c r="D395" s="28"/>
      <c r="E395" s="28"/>
      <c r="F395" s="5">
        <v>8000</v>
      </c>
      <c r="G395" s="5">
        <v>4000</v>
      </c>
      <c r="H395" s="5">
        <v>3200</v>
      </c>
      <c r="I395" s="16">
        <f t="shared" si="6"/>
        <v>80</v>
      </c>
    </row>
    <row r="396" spans="1:9">
      <c r="A396" s="30" t="s">
        <v>58</v>
      </c>
      <c r="B396" s="30"/>
      <c r="C396" s="30"/>
      <c r="D396" s="30"/>
      <c r="E396" s="30"/>
      <c r="F396" s="5">
        <v>8000</v>
      </c>
      <c r="G396" s="5">
        <v>4000</v>
      </c>
      <c r="H396" s="5">
        <v>3200</v>
      </c>
      <c r="I396" s="16">
        <f t="shared" si="6"/>
        <v>80</v>
      </c>
    </row>
    <row r="397" spans="1:9">
      <c r="A397" s="25" t="s">
        <v>63</v>
      </c>
      <c r="B397" s="25"/>
      <c r="C397" s="25"/>
      <c r="D397" s="25"/>
      <c r="E397" s="25"/>
      <c r="F397" s="5">
        <v>45203</v>
      </c>
      <c r="G397" s="5">
        <v>35092</v>
      </c>
      <c r="H397" s="5">
        <v>9041.43</v>
      </c>
      <c r="I397" s="16">
        <f t="shared" si="6"/>
        <v>25.764932178274254</v>
      </c>
    </row>
    <row r="398" spans="1:9">
      <c r="A398" s="29" t="s">
        <v>64</v>
      </c>
      <c r="B398" s="29"/>
      <c r="C398" s="29"/>
      <c r="D398" s="29"/>
      <c r="E398" s="29"/>
      <c r="F398" s="5">
        <v>657900</v>
      </c>
      <c r="G398" s="5">
        <v>657900</v>
      </c>
      <c r="H398" s="5">
        <v>55972</v>
      </c>
      <c r="I398" s="16">
        <f t="shared" si="6"/>
        <v>8.5076759385924916</v>
      </c>
    </row>
    <row r="399" spans="1:9">
      <c r="A399" s="25" t="s">
        <v>65</v>
      </c>
      <c r="B399" s="25"/>
      <c r="C399" s="25"/>
      <c r="D399" s="25"/>
      <c r="E399" s="25"/>
      <c r="F399" s="5">
        <v>657900</v>
      </c>
      <c r="G399" s="5">
        <v>657900</v>
      </c>
      <c r="H399" s="5">
        <v>55972</v>
      </c>
      <c r="I399" s="16">
        <f t="shared" si="6"/>
        <v>8.5076759385924916</v>
      </c>
    </row>
    <row r="400" spans="1:9">
      <c r="A400" s="28" t="s">
        <v>66</v>
      </c>
      <c r="B400" s="28"/>
      <c r="C400" s="28"/>
      <c r="D400" s="28"/>
      <c r="E400" s="28"/>
      <c r="F400" s="5">
        <v>657900</v>
      </c>
      <c r="G400" s="5">
        <v>657900</v>
      </c>
      <c r="H400" s="5">
        <v>55972</v>
      </c>
      <c r="I400" s="16">
        <f t="shared" si="6"/>
        <v>8.5076759385924916</v>
      </c>
    </row>
    <row r="401" spans="1:9">
      <c r="A401" s="28" t="s">
        <v>76</v>
      </c>
      <c r="B401" s="28"/>
      <c r="C401" s="28"/>
      <c r="D401" s="28"/>
      <c r="E401" s="28"/>
      <c r="F401" s="6"/>
      <c r="G401" s="6"/>
      <c r="H401" s="6"/>
      <c r="I401" s="16"/>
    </row>
    <row r="402" spans="1:9">
      <c r="A402" s="30" t="s">
        <v>77</v>
      </c>
      <c r="B402" s="30"/>
      <c r="C402" s="30"/>
      <c r="D402" s="30"/>
      <c r="E402" s="30"/>
      <c r="F402" s="6"/>
      <c r="G402" s="6"/>
      <c r="H402" s="6"/>
      <c r="I402" s="16"/>
    </row>
    <row r="403" spans="1:9" ht="45" customHeight="1">
      <c r="A403" s="26" t="s">
        <v>35</v>
      </c>
      <c r="B403" s="26"/>
      <c r="C403" s="26"/>
      <c r="D403" s="26"/>
      <c r="E403" s="26"/>
      <c r="F403" s="5">
        <v>65019884</v>
      </c>
      <c r="G403" s="5">
        <v>33628903</v>
      </c>
      <c r="H403" s="5">
        <v>18020418.16</v>
      </c>
      <c r="I403" s="16">
        <f t="shared" si="6"/>
        <v>53.586101693534282</v>
      </c>
    </row>
    <row r="404" spans="1:9">
      <c r="A404" s="29" t="s">
        <v>42</v>
      </c>
      <c r="B404" s="29"/>
      <c r="C404" s="29"/>
      <c r="D404" s="29"/>
      <c r="E404" s="29"/>
      <c r="F404" s="5">
        <v>52942384</v>
      </c>
      <c r="G404" s="5">
        <v>31478903</v>
      </c>
      <c r="H404" s="5">
        <v>17235892.329999998</v>
      </c>
      <c r="I404" s="16">
        <f t="shared" si="6"/>
        <v>54.753789641271801</v>
      </c>
    </row>
    <row r="405" spans="1:9">
      <c r="A405" s="25" t="s">
        <v>43</v>
      </c>
      <c r="B405" s="25"/>
      <c r="C405" s="25"/>
      <c r="D405" s="25"/>
      <c r="E405" s="25"/>
      <c r="F405" s="5">
        <v>17236061</v>
      </c>
      <c r="G405" s="5">
        <v>10392995</v>
      </c>
      <c r="H405" s="5">
        <v>7937191.5</v>
      </c>
      <c r="I405" s="16">
        <f t="shared" si="6"/>
        <v>76.370589036172916</v>
      </c>
    </row>
    <row r="406" spans="1:9">
      <c r="A406" s="28" t="s">
        <v>44</v>
      </c>
      <c r="B406" s="28"/>
      <c r="C406" s="28"/>
      <c r="D406" s="28"/>
      <c r="E406" s="28"/>
      <c r="F406" s="5">
        <v>14087616</v>
      </c>
      <c r="G406" s="5">
        <v>8484234</v>
      </c>
      <c r="H406" s="5">
        <v>6537474.6299999999</v>
      </c>
      <c r="I406" s="16">
        <f t="shared" si="6"/>
        <v>77.054388528180624</v>
      </c>
    </row>
    <row r="407" spans="1:9">
      <c r="A407" s="30" t="s">
        <v>45</v>
      </c>
      <c r="B407" s="30"/>
      <c r="C407" s="30"/>
      <c r="D407" s="30"/>
      <c r="E407" s="30"/>
      <c r="F407" s="5">
        <v>14087616</v>
      </c>
      <c r="G407" s="5">
        <v>8484234</v>
      </c>
      <c r="H407" s="5">
        <v>6537474.6299999999</v>
      </c>
      <c r="I407" s="16">
        <f t="shared" si="6"/>
        <v>77.054388528180624</v>
      </c>
    </row>
    <row r="408" spans="1:9">
      <c r="A408" s="28" t="s">
        <v>46</v>
      </c>
      <c r="B408" s="28"/>
      <c r="C408" s="28"/>
      <c r="D408" s="28"/>
      <c r="E408" s="28"/>
      <c r="F408" s="5">
        <v>3148445</v>
      </c>
      <c r="G408" s="5">
        <v>1908761</v>
      </c>
      <c r="H408" s="5">
        <v>1399716.87</v>
      </c>
      <c r="I408" s="16">
        <f t="shared" si="6"/>
        <v>73.331175039724727</v>
      </c>
    </row>
    <row r="409" spans="1:9">
      <c r="A409" s="25" t="s">
        <v>47</v>
      </c>
      <c r="B409" s="25"/>
      <c r="C409" s="25"/>
      <c r="D409" s="25"/>
      <c r="E409" s="25"/>
      <c r="F409" s="5">
        <v>34195594</v>
      </c>
      <c r="G409" s="5">
        <v>20164624</v>
      </c>
      <c r="H409" s="5">
        <v>8837774.75</v>
      </c>
      <c r="I409" s="16">
        <f t="shared" si="6"/>
        <v>43.828115763527251</v>
      </c>
    </row>
    <row r="410" spans="1:9">
      <c r="A410" s="28" t="s">
        <v>48</v>
      </c>
      <c r="B410" s="28"/>
      <c r="C410" s="28"/>
      <c r="D410" s="28"/>
      <c r="E410" s="28"/>
      <c r="F410" s="5">
        <v>909875</v>
      </c>
      <c r="G410" s="5">
        <v>560720</v>
      </c>
      <c r="H410" s="5">
        <v>307059.8</v>
      </c>
      <c r="I410" s="16">
        <f t="shared" si="6"/>
        <v>54.761699243829362</v>
      </c>
    </row>
    <row r="411" spans="1:9">
      <c r="A411" s="28" t="s">
        <v>49</v>
      </c>
      <c r="B411" s="28"/>
      <c r="C411" s="28"/>
      <c r="D411" s="28"/>
      <c r="E411" s="28"/>
      <c r="F411" s="5">
        <v>31950348</v>
      </c>
      <c r="G411" s="5">
        <v>18722932</v>
      </c>
      <c r="H411" s="5">
        <v>8076600.0099999998</v>
      </c>
      <c r="I411" s="16">
        <f t="shared" si="6"/>
        <v>43.137474461799037</v>
      </c>
    </row>
    <row r="412" spans="1:9">
      <c r="A412" s="28" t="s">
        <v>51</v>
      </c>
      <c r="B412" s="28"/>
      <c r="C412" s="28"/>
      <c r="D412" s="28"/>
      <c r="E412" s="28"/>
      <c r="F412" s="5">
        <v>453371</v>
      </c>
      <c r="G412" s="5">
        <v>239572</v>
      </c>
      <c r="H412" s="5">
        <v>164974.94</v>
      </c>
      <c r="I412" s="16">
        <f t="shared" si="6"/>
        <v>68.862362880470172</v>
      </c>
    </row>
    <row r="413" spans="1:9">
      <c r="A413" s="30" t="s">
        <v>52</v>
      </c>
      <c r="B413" s="30"/>
      <c r="C413" s="30"/>
      <c r="D413" s="30"/>
      <c r="E413" s="30"/>
      <c r="F413" s="5">
        <v>61697</v>
      </c>
      <c r="G413" s="5">
        <v>24915</v>
      </c>
      <c r="H413" s="6"/>
      <c r="I413" s="16">
        <f t="shared" si="6"/>
        <v>0</v>
      </c>
    </row>
    <row r="414" spans="1:9">
      <c r="A414" s="30" t="s">
        <v>53</v>
      </c>
      <c r="B414" s="30"/>
      <c r="C414" s="30"/>
      <c r="D414" s="30"/>
      <c r="E414" s="30"/>
      <c r="F414" s="5">
        <v>16596</v>
      </c>
      <c r="G414" s="5">
        <v>9274</v>
      </c>
      <c r="H414" s="5">
        <v>3499.46</v>
      </c>
      <c r="I414" s="16">
        <f t="shared" si="6"/>
        <v>37.734095320250162</v>
      </c>
    </row>
    <row r="415" spans="1:9">
      <c r="A415" s="30" t="s">
        <v>54</v>
      </c>
      <c r="B415" s="30"/>
      <c r="C415" s="30"/>
      <c r="D415" s="30"/>
      <c r="E415" s="30"/>
      <c r="F415" s="5">
        <v>135434</v>
      </c>
      <c r="G415" s="5">
        <v>73338</v>
      </c>
      <c r="H415" s="5">
        <v>45946.43</v>
      </c>
      <c r="I415" s="16">
        <f t="shared" si="6"/>
        <v>62.650235894079465</v>
      </c>
    </row>
    <row r="416" spans="1:9">
      <c r="A416" s="30" t="s">
        <v>55</v>
      </c>
      <c r="B416" s="30"/>
      <c r="C416" s="30"/>
      <c r="D416" s="30"/>
      <c r="E416" s="30"/>
      <c r="F416" s="5">
        <v>230470</v>
      </c>
      <c r="G416" s="5">
        <v>126800</v>
      </c>
      <c r="H416" s="5">
        <v>111525.77</v>
      </c>
      <c r="I416" s="16">
        <f t="shared" si="6"/>
        <v>87.954077287066241</v>
      </c>
    </row>
    <row r="417" spans="1:9">
      <c r="A417" s="30" t="s">
        <v>56</v>
      </c>
      <c r="B417" s="30"/>
      <c r="C417" s="30"/>
      <c r="D417" s="30"/>
      <c r="E417" s="30"/>
      <c r="F417" s="5">
        <v>9174</v>
      </c>
      <c r="G417" s="5">
        <v>5245</v>
      </c>
      <c r="H417" s="5">
        <v>4003.28</v>
      </c>
      <c r="I417" s="16">
        <f t="shared" si="6"/>
        <v>76.325643469971411</v>
      </c>
    </row>
    <row r="418" spans="1:9">
      <c r="A418" s="28" t="s">
        <v>57</v>
      </c>
      <c r="B418" s="28"/>
      <c r="C418" s="28"/>
      <c r="D418" s="28"/>
      <c r="E418" s="28"/>
      <c r="F418" s="5">
        <v>882000</v>
      </c>
      <c r="G418" s="5">
        <v>641400</v>
      </c>
      <c r="H418" s="5">
        <v>289140</v>
      </c>
      <c r="I418" s="16">
        <f t="shared" si="6"/>
        <v>45.079513564078574</v>
      </c>
    </row>
    <row r="419" spans="1:9">
      <c r="A419" s="30" t="s">
        <v>58</v>
      </c>
      <c r="B419" s="30"/>
      <c r="C419" s="30"/>
      <c r="D419" s="30"/>
      <c r="E419" s="30"/>
      <c r="F419" s="5">
        <v>882000</v>
      </c>
      <c r="G419" s="5">
        <v>641400</v>
      </c>
      <c r="H419" s="5">
        <v>289140</v>
      </c>
      <c r="I419" s="16">
        <f t="shared" si="6"/>
        <v>45.079513564078574</v>
      </c>
    </row>
    <row r="420" spans="1:9">
      <c r="A420" s="25" t="s">
        <v>59</v>
      </c>
      <c r="B420" s="25"/>
      <c r="C420" s="25"/>
      <c r="D420" s="25"/>
      <c r="E420" s="25"/>
      <c r="F420" s="5">
        <v>1110000</v>
      </c>
      <c r="G420" s="5">
        <v>647500</v>
      </c>
      <c r="H420" s="5">
        <v>327301</v>
      </c>
      <c r="I420" s="16">
        <f t="shared" si="6"/>
        <v>50.548416988416989</v>
      </c>
    </row>
    <row r="421" spans="1:9">
      <c r="A421" s="28" t="s">
        <v>60</v>
      </c>
      <c r="B421" s="28"/>
      <c r="C421" s="28"/>
      <c r="D421" s="28"/>
      <c r="E421" s="28"/>
      <c r="F421" s="5">
        <v>1110000</v>
      </c>
      <c r="G421" s="5">
        <v>647500</v>
      </c>
      <c r="H421" s="5">
        <v>327301</v>
      </c>
      <c r="I421" s="16">
        <f t="shared" si="6"/>
        <v>50.548416988416989</v>
      </c>
    </row>
    <row r="422" spans="1:9">
      <c r="A422" s="25" t="s">
        <v>61</v>
      </c>
      <c r="B422" s="25"/>
      <c r="C422" s="25"/>
      <c r="D422" s="25"/>
      <c r="E422" s="25"/>
      <c r="F422" s="5">
        <v>104000</v>
      </c>
      <c r="G422" s="5">
        <v>67200</v>
      </c>
      <c r="H422" s="5">
        <v>46400</v>
      </c>
      <c r="I422" s="16">
        <f t="shared" si="6"/>
        <v>69.047619047619051</v>
      </c>
    </row>
    <row r="423" spans="1:9">
      <c r="A423" s="28" t="s">
        <v>62</v>
      </c>
      <c r="B423" s="28"/>
      <c r="C423" s="28"/>
      <c r="D423" s="28"/>
      <c r="E423" s="28"/>
      <c r="F423" s="5">
        <v>104000</v>
      </c>
      <c r="G423" s="5">
        <v>67200</v>
      </c>
      <c r="H423" s="5">
        <v>46400</v>
      </c>
      <c r="I423" s="16">
        <f t="shared" si="6"/>
        <v>69.047619047619051</v>
      </c>
    </row>
    <row r="424" spans="1:9">
      <c r="A424" s="25" t="s">
        <v>63</v>
      </c>
      <c r="B424" s="25"/>
      <c r="C424" s="25"/>
      <c r="D424" s="25"/>
      <c r="E424" s="25"/>
      <c r="F424" s="5">
        <v>296729</v>
      </c>
      <c r="G424" s="5">
        <v>206584</v>
      </c>
      <c r="H424" s="5">
        <v>87225.08</v>
      </c>
      <c r="I424" s="16">
        <f t="shared" si="6"/>
        <v>42.222572900127794</v>
      </c>
    </row>
    <row r="425" spans="1:9">
      <c r="A425" s="29" t="s">
        <v>64</v>
      </c>
      <c r="B425" s="29"/>
      <c r="C425" s="29"/>
      <c r="D425" s="29"/>
      <c r="E425" s="29"/>
      <c r="F425" s="5">
        <v>12077500</v>
      </c>
      <c r="G425" s="5">
        <v>2150000</v>
      </c>
      <c r="H425" s="5">
        <v>784525.83</v>
      </c>
      <c r="I425" s="16">
        <f t="shared" si="6"/>
        <v>36.489573488372088</v>
      </c>
    </row>
    <row r="426" spans="1:9">
      <c r="A426" s="25" t="s">
        <v>65</v>
      </c>
      <c r="B426" s="25"/>
      <c r="C426" s="25"/>
      <c r="D426" s="25"/>
      <c r="E426" s="25"/>
      <c r="F426" s="5">
        <v>12077500</v>
      </c>
      <c r="G426" s="5">
        <v>2150000</v>
      </c>
      <c r="H426" s="5">
        <v>784525.83</v>
      </c>
      <c r="I426" s="16">
        <f t="shared" si="6"/>
        <v>36.489573488372088</v>
      </c>
    </row>
    <row r="427" spans="1:9">
      <c r="A427" s="28" t="s">
        <v>66</v>
      </c>
      <c r="B427" s="28"/>
      <c r="C427" s="28"/>
      <c r="D427" s="28"/>
      <c r="E427" s="28"/>
      <c r="F427" s="5">
        <v>128500</v>
      </c>
      <c r="G427" s="6"/>
      <c r="H427" s="6"/>
      <c r="I427" s="16"/>
    </row>
    <row r="428" spans="1:9">
      <c r="A428" s="28" t="s">
        <v>67</v>
      </c>
      <c r="B428" s="28"/>
      <c r="C428" s="28"/>
      <c r="D428" s="28"/>
      <c r="E428" s="28"/>
      <c r="F428" s="5">
        <v>2200000</v>
      </c>
      <c r="G428" s="6"/>
      <c r="H428" s="6"/>
      <c r="I428" s="16"/>
    </row>
    <row r="429" spans="1:9">
      <c r="A429" s="30" t="s">
        <v>80</v>
      </c>
      <c r="B429" s="30"/>
      <c r="C429" s="30"/>
      <c r="D429" s="30"/>
      <c r="E429" s="30"/>
      <c r="F429" s="5">
        <v>2200000</v>
      </c>
      <c r="G429" s="6"/>
      <c r="H429" s="6"/>
      <c r="I429" s="16"/>
    </row>
    <row r="430" spans="1:9">
      <c r="A430" s="28" t="s">
        <v>76</v>
      </c>
      <c r="B430" s="28"/>
      <c r="C430" s="28"/>
      <c r="D430" s="28"/>
      <c r="E430" s="28"/>
      <c r="F430" s="5">
        <v>9749000</v>
      </c>
      <c r="G430" s="5">
        <v>2150000</v>
      </c>
      <c r="H430" s="5">
        <v>784525.83</v>
      </c>
      <c r="I430" s="16">
        <f t="shared" si="6"/>
        <v>36.489573488372088</v>
      </c>
    </row>
    <row r="431" spans="1:9">
      <c r="A431" s="30" t="s">
        <v>77</v>
      </c>
      <c r="B431" s="30"/>
      <c r="C431" s="30"/>
      <c r="D431" s="30"/>
      <c r="E431" s="30"/>
      <c r="F431" s="5">
        <v>9749000</v>
      </c>
      <c r="G431" s="5">
        <v>2150000</v>
      </c>
      <c r="H431" s="5">
        <v>784525.83</v>
      </c>
      <c r="I431" s="16">
        <f t="shared" si="6"/>
        <v>36.489573488372088</v>
      </c>
    </row>
    <row r="432" spans="1:9" ht="34.5" customHeight="1">
      <c r="A432" s="26" t="s">
        <v>36</v>
      </c>
      <c r="B432" s="26"/>
      <c r="C432" s="26"/>
      <c r="D432" s="26"/>
      <c r="E432" s="26"/>
      <c r="F432" s="5">
        <v>59270809</v>
      </c>
      <c r="G432" s="5">
        <v>27168794</v>
      </c>
      <c r="H432" s="5">
        <v>13384508.74</v>
      </c>
      <c r="I432" s="16">
        <f t="shared" si="6"/>
        <v>49.26427260628499</v>
      </c>
    </row>
    <row r="433" spans="1:9">
      <c r="A433" s="29" t="s">
        <v>42</v>
      </c>
      <c r="B433" s="29"/>
      <c r="C433" s="29"/>
      <c r="D433" s="29"/>
      <c r="E433" s="29"/>
      <c r="F433" s="5">
        <v>29285210</v>
      </c>
      <c r="G433" s="5">
        <v>17628895</v>
      </c>
      <c r="H433" s="5">
        <v>12607289.439999999</v>
      </c>
      <c r="I433" s="16">
        <f t="shared" si="6"/>
        <v>71.514915937726101</v>
      </c>
    </row>
    <row r="434" spans="1:9">
      <c r="A434" s="25" t="s">
        <v>43</v>
      </c>
      <c r="B434" s="25"/>
      <c r="C434" s="25"/>
      <c r="D434" s="25"/>
      <c r="E434" s="25"/>
      <c r="F434" s="5">
        <v>11922267</v>
      </c>
      <c r="G434" s="5">
        <v>6853496</v>
      </c>
      <c r="H434" s="5">
        <v>5566223.0199999996</v>
      </c>
      <c r="I434" s="16">
        <f t="shared" si="6"/>
        <v>81.217279764954981</v>
      </c>
    </row>
    <row r="435" spans="1:9">
      <c r="A435" s="28" t="s">
        <v>44</v>
      </c>
      <c r="B435" s="28"/>
      <c r="C435" s="28"/>
      <c r="D435" s="28"/>
      <c r="E435" s="28"/>
      <c r="F435" s="5">
        <v>9772350</v>
      </c>
      <c r="G435" s="5">
        <v>5617630</v>
      </c>
      <c r="H435" s="5">
        <v>4561556</v>
      </c>
      <c r="I435" s="16">
        <f t="shared" si="6"/>
        <v>81.200719876531551</v>
      </c>
    </row>
    <row r="436" spans="1:9">
      <c r="A436" s="30" t="s">
        <v>45</v>
      </c>
      <c r="B436" s="30"/>
      <c r="C436" s="30"/>
      <c r="D436" s="30"/>
      <c r="E436" s="30"/>
      <c r="F436" s="5">
        <v>9772350</v>
      </c>
      <c r="G436" s="5">
        <v>5617630</v>
      </c>
      <c r="H436" s="5">
        <v>4561556</v>
      </c>
      <c r="I436" s="16">
        <f t="shared" si="6"/>
        <v>81.200719876531551</v>
      </c>
    </row>
    <row r="437" spans="1:9">
      <c r="A437" s="28" t="s">
        <v>46</v>
      </c>
      <c r="B437" s="28"/>
      <c r="C437" s="28"/>
      <c r="D437" s="28"/>
      <c r="E437" s="28"/>
      <c r="F437" s="5">
        <v>2149917</v>
      </c>
      <c r="G437" s="5">
        <v>1235866</v>
      </c>
      <c r="H437" s="5">
        <v>1004667.02</v>
      </c>
      <c r="I437" s="16">
        <f t="shared" si="6"/>
        <v>81.292552752482877</v>
      </c>
    </row>
    <row r="438" spans="1:9">
      <c r="A438" s="25" t="s">
        <v>47</v>
      </c>
      <c r="B438" s="25"/>
      <c r="C438" s="25"/>
      <c r="D438" s="25"/>
      <c r="E438" s="25"/>
      <c r="F438" s="5">
        <v>17220009</v>
      </c>
      <c r="G438" s="5">
        <v>10691513</v>
      </c>
      <c r="H438" s="5">
        <v>6985176.9900000002</v>
      </c>
      <c r="I438" s="16">
        <f t="shared" si="6"/>
        <v>65.333849287748151</v>
      </c>
    </row>
    <row r="439" spans="1:9">
      <c r="A439" s="28" t="s">
        <v>48</v>
      </c>
      <c r="B439" s="28"/>
      <c r="C439" s="28"/>
      <c r="D439" s="28"/>
      <c r="E439" s="28"/>
      <c r="F439" s="5">
        <v>700014</v>
      </c>
      <c r="G439" s="5">
        <v>400691</v>
      </c>
      <c r="H439" s="5">
        <v>240252.49</v>
      </c>
      <c r="I439" s="16">
        <f t="shared" si="6"/>
        <v>59.959542390520369</v>
      </c>
    </row>
    <row r="440" spans="1:9">
      <c r="A440" s="28" t="s">
        <v>49</v>
      </c>
      <c r="B440" s="28"/>
      <c r="C440" s="28"/>
      <c r="D440" s="28"/>
      <c r="E440" s="28"/>
      <c r="F440" s="5">
        <v>15482097</v>
      </c>
      <c r="G440" s="5">
        <v>9636482</v>
      </c>
      <c r="H440" s="5">
        <v>6231361.3799999999</v>
      </c>
      <c r="I440" s="16">
        <f t="shared" si="6"/>
        <v>64.664276651998094</v>
      </c>
    </row>
    <row r="441" spans="1:9">
      <c r="A441" s="28" t="s">
        <v>51</v>
      </c>
      <c r="B441" s="28"/>
      <c r="C441" s="28"/>
      <c r="D441" s="28"/>
      <c r="E441" s="28"/>
      <c r="F441" s="5">
        <v>624898</v>
      </c>
      <c r="G441" s="5">
        <v>403920</v>
      </c>
      <c r="H441" s="5">
        <v>308603.12</v>
      </c>
      <c r="I441" s="16">
        <f t="shared" si="6"/>
        <v>76.402040007922352</v>
      </c>
    </row>
    <row r="442" spans="1:9">
      <c r="A442" s="30" t="s">
        <v>52</v>
      </c>
      <c r="B442" s="30"/>
      <c r="C442" s="30"/>
      <c r="D442" s="30"/>
      <c r="E442" s="30"/>
      <c r="F442" s="5">
        <v>396372</v>
      </c>
      <c r="G442" s="5">
        <v>269403</v>
      </c>
      <c r="H442" s="5">
        <v>237944.17</v>
      </c>
      <c r="I442" s="16">
        <f t="shared" si="6"/>
        <v>88.322761810373308</v>
      </c>
    </row>
    <row r="443" spans="1:9">
      <c r="A443" s="30" t="s">
        <v>53</v>
      </c>
      <c r="B443" s="30"/>
      <c r="C443" s="30"/>
      <c r="D443" s="30"/>
      <c r="E443" s="30"/>
      <c r="F443" s="5">
        <v>18896</v>
      </c>
      <c r="G443" s="5">
        <v>14378</v>
      </c>
      <c r="H443" s="5">
        <v>5386.38</v>
      </c>
      <c r="I443" s="16">
        <f t="shared" si="6"/>
        <v>37.462651272777862</v>
      </c>
    </row>
    <row r="444" spans="1:9">
      <c r="A444" s="30" t="s">
        <v>54</v>
      </c>
      <c r="B444" s="30"/>
      <c r="C444" s="30"/>
      <c r="D444" s="30"/>
      <c r="E444" s="30"/>
      <c r="F444" s="5">
        <v>202899</v>
      </c>
      <c r="G444" s="5">
        <v>116208</v>
      </c>
      <c r="H444" s="5">
        <v>63552.95</v>
      </c>
      <c r="I444" s="16">
        <f t="shared" si="6"/>
        <v>54.688962894120884</v>
      </c>
    </row>
    <row r="445" spans="1:9">
      <c r="A445" s="30" t="s">
        <v>56</v>
      </c>
      <c r="B445" s="30"/>
      <c r="C445" s="30"/>
      <c r="D445" s="30"/>
      <c r="E445" s="30"/>
      <c r="F445" s="5">
        <v>6731</v>
      </c>
      <c r="G445" s="5">
        <v>3931</v>
      </c>
      <c r="H445" s="5">
        <v>1719.62</v>
      </c>
      <c r="I445" s="16">
        <f t="shared" si="6"/>
        <v>43.745103027219535</v>
      </c>
    </row>
    <row r="446" spans="1:9">
      <c r="A446" s="28" t="s">
        <v>57</v>
      </c>
      <c r="B446" s="28"/>
      <c r="C446" s="28"/>
      <c r="D446" s="28"/>
      <c r="E446" s="28"/>
      <c r="F446" s="5">
        <v>413000</v>
      </c>
      <c r="G446" s="5">
        <v>250420</v>
      </c>
      <c r="H446" s="5">
        <v>204960</v>
      </c>
      <c r="I446" s="16">
        <f t="shared" si="6"/>
        <v>81.846497883555628</v>
      </c>
    </row>
    <row r="447" spans="1:9">
      <c r="A447" s="30" t="s">
        <v>58</v>
      </c>
      <c r="B447" s="30"/>
      <c r="C447" s="30"/>
      <c r="D447" s="30"/>
      <c r="E447" s="30"/>
      <c r="F447" s="5">
        <v>413000</v>
      </c>
      <c r="G447" s="5">
        <v>250420</v>
      </c>
      <c r="H447" s="5">
        <v>204960</v>
      </c>
      <c r="I447" s="16">
        <f t="shared" si="6"/>
        <v>81.846497883555628</v>
      </c>
    </row>
    <row r="448" spans="1:9">
      <c r="A448" s="25" t="s">
        <v>61</v>
      </c>
      <c r="B448" s="25"/>
      <c r="C448" s="25"/>
      <c r="D448" s="25"/>
      <c r="E448" s="25"/>
      <c r="F448" s="5">
        <v>114000</v>
      </c>
      <c r="G448" s="5">
        <v>67200</v>
      </c>
      <c r="H448" s="5">
        <v>44400</v>
      </c>
      <c r="I448" s="16">
        <f t="shared" si="6"/>
        <v>66.071428571428569</v>
      </c>
    </row>
    <row r="449" spans="1:9">
      <c r="A449" s="28" t="s">
        <v>62</v>
      </c>
      <c r="B449" s="28"/>
      <c r="C449" s="28"/>
      <c r="D449" s="28"/>
      <c r="E449" s="28"/>
      <c r="F449" s="5">
        <v>114000</v>
      </c>
      <c r="G449" s="5">
        <v>67200</v>
      </c>
      <c r="H449" s="5">
        <v>44400</v>
      </c>
      <c r="I449" s="16">
        <f t="shared" si="6"/>
        <v>66.071428571428569</v>
      </c>
    </row>
    <row r="450" spans="1:9">
      <c r="A450" s="25" t="s">
        <v>63</v>
      </c>
      <c r="B450" s="25"/>
      <c r="C450" s="25"/>
      <c r="D450" s="25"/>
      <c r="E450" s="25"/>
      <c r="F450" s="5">
        <v>28934</v>
      </c>
      <c r="G450" s="5">
        <v>16686</v>
      </c>
      <c r="H450" s="5">
        <v>11489.43</v>
      </c>
      <c r="I450" s="16">
        <f t="shared" si="6"/>
        <v>68.856706220783892</v>
      </c>
    </row>
    <row r="451" spans="1:9">
      <c r="A451" s="29" t="s">
        <v>64</v>
      </c>
      <c r="B451" s="29"/>
      <c r="C451" s="29"/>
      <c r="D451" s="29"/>
      <c r="E451" s="29"/>
      <c r="F451" s="5">
        <v>29985599</v>
      </c>
      <c r="G451" s="5">
        <v>9539899</v>
      </c>
      <c r="H451" s="5">
        <v>777219.3</v>
      </c>
      <c r="I451" s="16">
        <f t="shared" si="6"/>
        <v>8.1470390829085311</v>
      </c>
    </row>
    <row r="452" spans="1:9">
      <c r="A452" s="25" t="s">
        <v>65</v>
      </c>
      <c r="B452" s="25"/>
      <c r="C452" s="25"/>
      <c r="D452" s="25"/>
      <c r="E452" s="25"/>
      <c r="F452" s="5">
        <v>29985599</v>
      </c>
      <c r="G452" s="5">
        <v>9539899</v>
      </c>
      <c r="H452" s="5">
        <v>777219.3</v>
      </c>
      <c r="I452" s="16">
        <f t="shared" si="6"/>
        <v>8.1470390829085311</v>
      </c>
    </row>
    <row r="453" spans="1:9">
      <c r="A453" s="28" t="s">
        <v>66</v>
      </c>
      <c r="B453" s="28"/>
      <c r="C453" s="28"/>
      <c r="D453" s="28"/>
      <c r="E453" s="28"/>
      <c r="F453" s="5">
        <v>364200</v>
      </c>
      <c r="G453" s="6"/>
      <c r="H453" s="6"/>
      <c r="I453" s="16"/>
    </row>
    <row r="454" spans="1:9">
      <c r="A454" s="28" t="s">
        <v>76</v>
      </c>
      <c r="B454" s="28"/>
      <c r="C454" s="28"/>
      <c r="D454" s="28"/>
      <c r="E454" s="28"/>
      <c r="F454" s="5">
        <v>29621399</v>
      </c>
      <c r="G454" s="5">
        <v>9539899</v>
      </c>
      <c r="H454" s="5">
        <v>777219.3</v>
      </c>
      <c r="I454" s="16">
        <f t="shared" si="6"/>
        <v>8.1470390829085311</v>
      </c>
    </row>
    <row r="455" spans="1:9">
      <c r="A455" s="30" t="s">
        <v>77</v>
      </c>
      <c r="B455" s="30"/>
      <c r="C455" s="30"/>
      <c r="D455" s="30"/>
      <c r="E455" s="30"/>
      <c r="F455" s="5">
        <v>29621399</v>
      </c>
      <c r="G455" s="5">
        <v>9539899</v>
      </c>
      <c r="H455" s="5">
        <v>777219.3</v>
      </c>
      <c r="I455" s="16">
        <f t="shared" si="6"/>
        <v>8.1470390829085311</v>
      </c>
    </row>
    <row r="456" spans="1:9" ht="32.25" customHeight="1">
      <c r="A456" s="26" t="s">
        <v>37</v>
      </c>
      <c r="B456" s="26"/>
      <c r="C456" s="26"/>
      <c r="D456" s="26"/>
      <c r="E456" s="26"/>
      <c r="F456" s="5">
        <v>57931249</v>
      </c>
      <c r="G456" s="5">
        <v>24889748</v>
      </c>
      <c r="H456" s="5">
        <v>15448911.25</v>
      </c>
      <c r="I456" s="16">
        <f t="shared" ref="I456:I519" si="7">SUM(H456)/G456*100</f>
        <v>62.069375913327853</v>
      </c>
    </row>
    <row r="457" spans="1:9">
      <c r="A457" s="29" t="s">
        <v>42</v>
      </c>
      <c r="B457" s="29"/>
      <c r="C457" s="29"/>
      <c r="D457" s="29"/>
      <c r="E457" s="29"/>
      <c r="F457" s="5">
        <v>48397787</v>
      </c>
      <c r="G457" s="5">
        <v>23607411</v>
      </c>
      <c r="H457" s="5">
        <v>15158747.25</v>
      </c>
      <c r="I457" s="16">
        <f t="shared" si="7"/>
        <v>64.211815730238271</v>
      </c>
    </row>
    <row r="458" spans="1:9">
      <c r="A458" s="25" t="s">
        <v>43</v>
      </c>
      <c r="B458" s="25"/>
      <c r="C458" s="25"/>
      <c r="D458" s="25"/>
      <c r="E458" s="25"/>
      <c r="F458" s="5">
        <v>15654305</v>
      </c>
      <c r="G458" s="5">
        <v>8623410</v>
      </c>
      <c r="H458" s="5">
        <v>7262959.2599999998</v>
      </c>
      <c r="I458" s="16">
        <f t="shared" si="7"/>
        <v>84.223749769522726</v>
      </c>
    </row>
    <row r="459" spans="1:9">
      <c r="A459" s="28" t="s">
        <v>44</v>
      </c>
      <c r="B459" s="28"/>
      <c r="C459" s="28"/>
      <c r="D459" s="28"/>
      <c r="E459" s="28"/>
      <c r="F459" s="5">
        <v>12831394</v>
      </c>
      <c r="G459" s="5">
        <v>7068390</v>
      </c>
      <c r="H459" s="5">
        <v>5979307.0599999996</v>
      </c>
      <c r="I459" s="16">
        <f t="shared" si="7"/>
        <v>84.592206428903893</v>
      </c>
    </row>
    <row r="460" spans="1:9">
      <c r="A460" s="30" t="s">
        <v>45</v>
      </c>
      <c r="B460" s="30"/>
      <c r="C460" s="30"/>
      <c r="D460" s="30"/>
      <c r="E460" s="30"/>
      <c r="F460" s="5">
        <v>12831394</v>
      </c>
      <c r="G460" s="5">
        <v>7068390</v>
      </c>
      <c r="H460" s="5">
        <v>5979307.0599999996</v>
      </c>
      <c r="I460" s="16">
        <f t="shared" si="7"/>
        <v>84.592206428903893</v>
      </c>
    </row>
    <row r="461" spans="1:9">
      <c r="A461" s="28" t="s">
        <v>46</v>
      </c>
      <c r="B461" s="28"/>
      <c r="C461" s="28"/>
      <c r="D461" s="28"/>
      <c r="E461" s="28"/>
      <c r="F461" s="5">
        <v>2822911</v>
      </c>
      <c r="G461" s="5">
        <v>1555020</v>
      </c>
      <c r="H461" s="5">
        <v>1283652.2</v>
      </c>
      <c r="I461" s="16">
        <f t="shared" si="7"/>
        <v>82.548918984964828</v>
      </c>
    </row>
    <row r="462" spans="1:9">
      <c r="A462" s="25" t="s">
        <v>47</v>
      </c>
      <c r="B462" s="25"/>
      <c r="C462" s="25"/>
      <c r="D462" s="25"/>
      <c r="E462" s="25"/>
      <c r="F462" s="5">
        <v>32536955</v>
      </c>
      <c r="G462" s="5">
        <v>14836209</v>
      </c>
      <c r="H462" s="5">
        <v>7793830.0099999998</v>
      </c>
      <c r="I462" s="16">
        <f t="shared" si="7"/>
        <v>52.532490004690544</v>
      </c>
    </row>
    <row r="463" spans="1:9">
      <c r="A463" s="28" t="s">
        <v>48</v>
      </c>
      <c r="B463" s="28"/>
      <c r="C463" s="28"/>
      <c r="D463" s="28"/>
      <c r="E463" s="28"/>
      <c r="F463" s="5">
        <v>870304</v>
      </c>
      <c r="G463" s="5">
        <v>474489</v>
      </c>
      <c r="H463" s="5">
        <v>271792.02</v>
      </c>
      <c r="I463" s="16">
        <f t="shared" si="7"/>
        <v>57.280994922959231</v>
      </c>
    </row>
    <row r="464" spans="1:9">
      <c r="A464" s="28" t="s">
        <v>49</v>
      </c>
      <c r="B464" s="28"/>
      <c r="C464" s="28"/>
      <c r="D464" s="28"/>
      <c r="E464" s="28"/>
      <c r="F464" s="5">
        <v>30660699</v>
      </c>
      <c r="G464" s="5">
        <v>13763999</v>
      </c>
      <c r="H464" s="5">
        <v>7286113.8499999996</v>
      </c>
      <c r="I464" s="16">
        <f t="shared" si="7"/>
        <v>52.936024261553641</v>
      </c>
    </row>
    <row r="465" spans="1:9">
      <c r="A465" s="28" t="s">
        <v>50</v>
      </c>
      <c r="B465" s="28"/>
      <c r="C465" s="28"/>
      <c r="D465" s="28"/>
      <c r="E465" s="28"/>
      <c r="F465" s="5">
        <v>8048</v>
      </c>
      <c r="G465" s="5">
        <v>5000</v>
      </c>
      <c r="H465" s="6"/>
      <c r="I465" s="16">
        <f t="shared" si="7"/>
        <v>0</v>
      </c>
    </row>
    <row r="466" spans="1:9">
      <c r="A466" s="28" t="s">
        <v>51</v>
      </c>
      <c r="B466" s="28"/>
      <c r="C466" s="28"/>
      <c r="D466" s="28"/>
      <c r="E466" s="28"/>
      <c r="F466" s="5">
        <v>485672</v>
      </c>
      <c r="G466" s="5">
        <v>286989</v>
      </c>
      <c r="H466" s="5">
        <v>223024.14</v>
      </c>
      <c r="I466" s="16">
        <f t="shared" si="7"/>
        <v>77.711738080553616</v>
      </c>
    </row>
    <row r="467" spans="1:9">
      <c r="A467" s="30" t="s">
        <v>52</v>
      </c>
      <c r="B467" s="30"/>
      <c r="C467" s="30"/>
      <c r="D467" s="30"/>
      <c r="E467" s="30"/>
      <c r="F467" s="5">
        <v>29500</v>
      </c>
      <c r="G467" s="5">
        <v>14700</v>
      </c>
      <c r="H467" s="5">
        <v>11724.88</v>
      </c>
      <c r="I467" s="16">
        <f t="shared" si="7"/>
        <v>79.761088435374134</v>
      </c>
    </row>
    <row r="468" spans="1:9">
      <c r="A468" s="30" t="s">
        <v>53</v>
      </c>
      <c r="B468" s="30"/>
      <c r="C468" s="30"/>
      <c r="D468" s="30"/>
      <c r="E468" s="30"/>
      <c r="F468" s="5">
        <v>13780</v>
      </c>
      <c r="G468" s="5">
        <v>8050</v>
      </c>
      <c r="H468" s="5">
        <v>6212.39</v>
      </c>
      <c r="I468" s="16">
        <f t="shared" si="7"/>
        <v>77.172546583850931</v>
      </c>
    </row>
    <row r="469" spans="1:9">
      <c r="A469" s="30" t="s">
        <v>54</v>
      </c>
      <c r="B469" s="30"/>
      <c r="C469" s="30"/>
      <c r="D469" s="30"/>
      <c r="E469" s="30"/>
      <c r="F469" s="5">
        <v>200776</v>
      </c>
      <c r="G469" s="5">
        <v>128638</v>
      </c>
      <c r="H469" s="5">
        <v>89392.55</v>
      </c>
      <c r="I469" s="16">
        <f t="shared" si="7"/>
        <v>69.491557704566304</v>
      </c>
    </row>
    <row r="470" spans="1:9">
      <c r="A470" s="30" t="s">
        <v>55</v>
      </c>
      <c r="B470" s="30"/>
      <c r="C470" s="30"/>
      <c r="D470" s="30"/>
      <c r="E470" s="30"/>
      <c r="F470" s="5">
        <v>218893</v>
      </c>
      <c r="G470" s="5">
        <v>122692</v>
      </c>
      <c r="H470" s="5">
        <v>110788.72</v>
      </c>
      <c r="I470" s="16">
        <f t="shared" si="7"/>
        <v>90.298242754213803</v>
      </c>
    </row>
    <row r="471" spans="1:9">
      <c r="A471" s="30" t="s">
        <v>56</v>
      </c>
      <c r="B471" s="30"/>
      <c r="C471" s="30"/>
      <c r="D471" s="30"/>
      <c r="E471" s="30"/>
      <c r="F471" s="5">
        <v>22723</v>
      </c>
      <c r="G471" s="5">
        <v>12909</v>
      </c>
      <c r="H471" s="5">
        <v>4905.6000000000004</v>
      </c>
      <c r="I471" s="16">
        <f t="shared" si="7"/>
        <v>38.001394376016734</v>
      </c>
    </row>
    <row r="472" spans="1:9">
      <c r="A472" s="28" t="s">
        <v>57</v>
      </c>
      <c r="B472" s="28"/>
      <c r="C472" s="28"/>
      <c r="D472" s="28"/>
      <c r="E472" s="28"/>
      <c r="F472" s="5">
        <v>512232</v>
      </c>
      <c r="G472" s="5">
        <v>305732</v>
      </c>
      <c r="H472" s="5">
        <v>12900</v>
      </c>
      <c r="I472" s="16">
        <f t="shared" si="7"/>
        <v>4.2193816806876612</v>
      </c>
    </row>
    <row r="473" spans="1:9">
      <c r="A473" s="30" t="s">
        <v>58</v>
      </c>
      <c r="B473" s="30"/>
      <c r="C473" s="30"/>
      <c r="D473" s="30"/>
      <c r="E473" s="30"/>
      <c r="F473" s="5">
        <v>512232</v>
      </c>
      <c r="G473" s="5">
        <v>305732</v>
      </c>
      <c r="H473" s="5">
        <v>12900</v>
      </c>
      <c r="I473" s="16">
        <f t="shared" si="7"/>
        <v>4.2193816806876612</v>
      </c>
    </row>
    <row r="474" spans="1:9">
      <c r="A474" s="25" t="s">
        <v>61</v>
      </c>
      <c r="B474" s="25"/>
      <c r="C474" s="25"/>
      <c r="D474" s="25"/>
      <c r="E474" s="25"/>
      <c r="F474" s="5">
        <v>136000</v>
      </c>
      <c r="G474" s="5">
        <v>94400</v>
      </c>
      <c r="H474" s="5">
        <v>76800</v>
      </c>
      <c r="I474" s="16">
        <f t="shared" si="7"/>
        <v>81.355932203389841</v>
      </c>
    </row>
    <row r="475" spans="1:9">
      <c r="A475" s="28" t="s">
        <v>62</v>
      </c>
      <c r="B475" s="28"/>
      <c r="C475" s="28"/>
      <c r="D475" s="28"/>
      <c r="E475" s="28"/>
      <c r="F475" s="5">
        <v>136000</v>
      </c>
      <c r="G475" s="5">
        <v>94400</v>
      </c>
      <c r="H475" s="5">
        <v>76800</v>
      </c>
      <c r="I475" s="16">
        <f t="shared" si="7"/>
        <v>81.355932203389841</v>
      </c>
    </row>
    <row r="476" spans="1:9">
      <c r="A476" s="25" t="s">
        <v>63</v>
      </c>
      <c r="B476" s="25"/>
      <c r="C476" s="25"/>
      <c r="D476" s="25"/>
      <c r="E476" s="25"/>
      <c r="F476" s="5">
        <v>70527</v>
      </c>
      <c r="G476" s="5">
        <v>53392</v>
      </c>
      <c r="H476" s="5">
        <v>25157.98</v>
      </c>
      <c r="I476" s="16">
        <f t="shared" si="7"/>
        <v>47.119381180701225</v>
      </c>
    </row>
    <row r="477" spans="1:9">
      <c r="A477" s="29" t="s">
        <v>64</v>
      </c>
      <c r="B477" s="29"/>
      <c r="C477" s="29"/>
      <c r="D477" s="29"/>
      <c r="E477" s="29"/>
      <c r="F477" s="5">
        <v>9533462</v>
      </c>
      <c r="G477" s="5">
        <v>1282337</v>
      </c>
      <c r="H477" s="5">
        <v>290164</v>
      </c>
      <c r="I477" s="16">
        <f t="shared" si="7"/>
        <v>22.627749179817787</v>
      </c>
    </row>
    <row r="478" spans="1:9">
      <c r="A478" s="25" t="s">
        <v>65</v>
      </c>
      <c r="B478" s="25"/>
      <c r="C478" s="25"/>
      <c r="D478" s="25"/>
      <c r="E478" s="25"/>
      <c r="F478" s="5">
        <v>9533462</v>
      </c>
      <c r="G478" s="5">
        <v>1282337</v>
      </c>
      <c r="H478" s="5">
        <v>290164</v>
      </c>
      <c r="I478" s="16">
        <f t="shared" si="7"/>
        <v>22.627749179817787</v>
      </c>
    </row>
    <row r="479" spans="1:9">
      <c r="A479" s="28" t="s">
        <v>66</v>
      </c>
      <c r="B479" s="28"/>
      <c r="C479" s="28"/>
      <c r="D479" s="28"/>
      <c r="E479" s="28"/>
      <c r="F479" s="5">
        <v>16041</v>
      </c>
      <c r="G479" s="6"/>
      <c r="H479" s="6"/>
      <c r="I479" s="16"/>
    </row>
    <row r="480" spans="1:9">
      <c r="A480" s="28" t="s">
        <v>76</v>
      </c>
      <c r="B480" s="28"/>
      <c r="C480" s="28"/>
      <c r="D480" s="28"/>
      <c r="E480" s="28"/>
      <c r="F480" s="5">
        <v>9517421</v>
      </c>
      <c r="G480" s="5">
        <v>1282337</v>
      </c>
      <c r="H480" s="5">
        <v>290164</v>
      </c>
      <c r="I480" s="16">
        <f t="shared" si="7"/>
        <v>22.627749179817787</v>
      </c>
    </row>
    <row r="481" spans="1:9">
      <c r="A481" s="30" t="s">
        <v>77</v>
      </c>
      <c r="B481" s="30"/>
      <c r="C481" s="30"/>
      <c r="D481" s="30"/>
      <c r="E481" s="30"/>
      <c r="F481" s="5">
        <v>9517421</v>
      </c>
      <c r="G481" s="5">
        <v>1282337</v>
      </c>
      <c r="H481" s="5">
        <v>290164</v>
      </c>
      <c r="I481" s="16">
        <f t="shared" si="7"/>
        <v>22.627749179817787</v>
      </c>
    </row>
    <row r="482" spans="1:9" ht="32.25" customHeight="1">
      <c r="A482" s="26" t="s">
        <v>38</v>
      </c>
      <c r="B482" s="26"/>
      <c r="C482" s="26"/>
      <c r="D482" s="26"/>
      <c r="E482" s="26"/>
      <c r="F482" s="5">
        <v>81579725.819999993</v>
      </c>
      <c r="G482" s="5">
        <v>35867468</v>
      </c>
      <c r="H482" s="5">
        <v>19044840.600000001</v>
      </c>
      <c r="I482" s="16">
        <f t="shared" si="7"/>
        <v>53.09781164368782</v>
      </c>
    </row>
    <row r="483" spans="1:9">
      <c r="A483" s="29" t="s">
        <v>42</v>
      </c>
      <c r="B483" s="29"/>
      <c r="C483" s="29"/>
      <c r="D483" s="29"/>
      <c r="E483" s="29"/>
      <c r="F483" s="5">
        <v>55291525</v>
      </c>
      <c r="G483" s="5">
        <v>30145868</v>
      </c>
      <c r="H483" s="5">
        <v>17811060.440000001</v>
      </c>
      <c r="I483" s="16">
        <f t="shared" si="7"/>
        <v>59.082924532144844</v>
      </c>
    </row>
    <row r="484" spans="1:9">
      <c r="A484" s="25" t="s">
        <v>43</v>
      </c>
      <c r="B484" s="25"/>
      <c r="C484" s="25"/>
      <c r="D484" s="25"/>
      <c r="E484" s="25"/>
      <c r="F484" s="5">
        <v>16245902</v>
      </c>
      <c r="G484" s="5">
        <v>9989191</v>
      </c>
      <c r="H484" s="5">
        <v>7879684.0700000003</v>
      </c>
      <c r="I484" s="16">
        <f t="shared" si="7"/>
        <v>78.882104366609866</v>
      </c>
    </row>
    <row r="485" spans="1:9">
      <c r="A485" s="28" t="s">
        <v>44</v>
      </c>
      <c r="B485" s="28"/>
      <c r="C485" s="28"/>
      <c r="D485" s="28"/>
      <c r="E485" s="28"/>
      <c r="F485" s="5">
        <v>13318461</v>
      </c>
      <c r="G485" s="5">
        <v>8181300</v>
      </c>
      <c r="H485" s="5">
        <v>6480360.5899999999</v>
      </c>
      <c r="I485" s="16">
        <f t="shared" si="7"/>
        <v>79.209423807952277</v>
      </c>
    </row>
    <row r="486" spans="1:9">
      <c r="A486" s="30" t="s">
        <v>45</v>
      </c>
      <c r="B486" s="30"/>
      <c r="C486" s="30"/>
      <c r="D486" s="30"/>
      <c r="E486" s="30"/>
      <c r="F486" s="5">
        <v>13318461</v>
      </c>
      <c r="G486" s="5">
        <v>8181300</v>
      </c>
      <c r="H486" s="5">
        <v>6480360.5899999999</v>
      </c>
      <c r="I486" s="16">
        <f t="shared" si="7"/>
        <v>79.209423807952277</v>
      </c>
    </row>
    <row r="487" spans="1:9">
      <c r="A487" s="28" t="s">
        <v>46</v>
      </c>
      <c r="B487" s="28"/>
      <c r="C487" s="28"/>
      <c r="D487" s="28"/>
      <c r="E487" s="28"/>
      <c r="F487" s="5">
        <v>2927441</v>
      </c>
      <c r="G487" s="5">
        <v>1807891</v>
      </c>
      <c r="H487" s="5">
        <v>1399323.48</v>
      </c>
      <c r="I487" s="16">
        <f t="shared" si="7"/>
        <v>77.400876490894646</v>
      </c>
    </row>
    <row r="488" spans="1:9">
      <c r="A488" s="25" t="s">
        <v>47</v>
      </c>
      <c r="B488" s="25"/>
      <c r="C488" s="25"/>
      <c r="D488" s="25"/>
      <c r="E488" s="25"/>
      <c r="F488" s="5">
        <v>38825329</v>
      </c>
      <c r="G488" s="5">
        <v>20018883</v>
      </c>
      <c r="H488" s="5">
        <v>9870416.3499999996</v>
      </c>
      <c r="I488" s="16">
        <f t="shared" si="7"/>
        <v>49.305529933912894</v>
      </c>
    </row>
    <row r="489" spans="1:9">
      <c r="A489" s="28" t="s">
        <v>48</v>
      </c>
      <c r="B489" s="28"/>
      <c r="C489" s="28"/>
      <c r="D489" s="28"/>
      <c r="E489" s="28"/>
      <c r="F489" s="5">
        <v>1079502</v>
      </c>
      <c r="G489" s="5">
        <v>633134</v>
      </c>
      <c r="H489" s="5">
        <v>365924.05</v>
      </c>
      <c r="I489" s="16">
        <f t="shared" si="7"/>
        <v>57.795672006241958</v>
      </c>
    </row>
    <row r="490" spans="1:9">
      <c r="A490" s="28" t="s">
        <v>49</v>
      </c>
      <c r="B490" s="28"/>
      <c r="C490" s="28"/>
      <c r="D490" s="28"/>
      <c r="E490" s="28"/>
      <c r="F490" s="5">
        <v>36475920</v>
      </c>
      <c r="G490" s="5">
        <v>18620867</v>
      </c>
      <c r="H490" s="5">
        <v>8948488.6799999997</v>
      </c>
      <c r="I490" s="16">
        <f t="shared" si="7"/>
        <v>48.056240775469803</v>
      </c>
    </row>
    <row r="491" spans="1:9">
      <c r="A491" s="28" t="s">
        <v>50</v>
      </c>
      <c r="B491" s="28"/>
      <c r="C491" s="28"/>
      <c r="D491" s="28"/>
      <c r="E491" s="28"/>
      <c r="F491" s="5">
        <v>48100</v>
      </c>
      <c r="G491" s="5">
        <v>35600</v>
      </c>
      <c r="H491" s="6"/>
      <c r="I491" s="16">
        <f t="shared" si="7"/>
        <v>0</v>
      </c>
    </row>
    <row r="492" spans="1:9">
      <c r="A492" s="28" t="s">
        <v>51</v>
      </c>
      <c r="B492" s="28"/>
      <c r="C492" s="28"/>
      <c r="D492" s="28"/>
      <c r="E492" s="28"/>
      <c r="F492" s="5">
        <v>636307</v>
      </c>
      <c r="G492" s="5">
        <v>386832</v>
      </c>
      <c r="H492" s="5">
        <v>269563.62</v>
      </c>
      <c r="I492" s="16">
        <f t="shared" si="7"/>
        <v>69.684932994168008</v>
      </c>
    </row>
    <row r="493" spans="1:9">
      <c r="A493" s="30" t="s">
        <v>52</v>
      </c>
      <c r="B493" s="30"/>
      <c r="C493" s="30"/>
      <c r="D493" s="30"/>
      <c r="E493" s="30"/>
      <c r="F493" s="5">
        <v>80564</v>
      </c>
      <c r="G493" s="5">
        <v>51540</v>
      </c>
      <c r="H493" s="5">
        <v>34045.67</v>
      </c>
      <c r="I493" s="16">
        <f t="shared" si="7"/>
        <v>66.056790842064416</v>
      </c>
    </row>
    <row r="494" spans="1:9">
      <c r="A494" s="30" t="s">
        <v>53</v>
      </c>
      <c r="B494" s="30"/>
      <c r="C494" s="30"/>
      <c r="D494" s="30"/>
      <c r="E494" s="30"/>
      <c r="F494" s="5">
        <v>22356</v>
      </c>
      <c r="G494" s="5">
        <v>13180</v>
      </c>
      <c r="H494" s="5">
        <v>6470.72</v>
      </c>
      <c r="I494" s="16">
        <f t="shared" si="7"/>
        <v>49.094992412746585</v>
      </c>
    </row>
    <row r="495" spans="1:9">
      <c r="A495" s="30" t="s">
        <v>54</v>
      </c>
      <c r="B495" s="30"/>
      <c r="C495" s="30"/>
      <c r="D495" s="30"/>
      <c r="E495" s="30"/>
      <c r="F495" s="5">
        <v>256791</v>
      </c>
      <c r="G495" s="5">
        <v>141400</v>
      </c>
      <c r="H495" s="5">
        <v>100616.65</v>
      </c>
      <c r="I495" s="16">
        <f t="shared" si="7"/>
        <v>71.157461103253183</v>
      </c>
    </row>
    <row r="496" spans="1:9">
      <c r="A496" s="30" t="s">
        <v>55</v>
      </c>
      <c r="B496" s="30"/>
      <c r="C496" s="30"/>
      <c r="D496" s="30"/>
      <c r="E496" s="30"/>
      <c r="F496" s="5">
        <v>264736</v>
      </c>
      <c r="G496" s="5">
        <v>173732</v>
      </c>
      <c r="H496" s="5">
        <v>128430.58</v>
      </c>
      <c r="I496" s="16">
        <f t="shared" si="7"/>
        <v>73.924538945041789</v>
      </c>
    </row>
    <row r="497" spans="1:9">
      <c r="A497" s="30" t="s">
        <v>56</v>
      </c>
      <c r="B497" s="30"/>
      <c r="C497" s="30"/>
      <c r="D497" s="30"/>
      <c r="E497" s="30"/>
      <c r="F497" s="5">
        <v>11860</v>
      </c>
      <c r="G497" s="5">
        <v>6980</v>
      </c>
      <c r="H497" s="6"/>
      <c r="I497" s="16">
        <f t="shared" si="7"/>
        <v>0</v>
      </c>
    </row>
    <row r="498" spans="1:9">
      <c r="A498" s="28" t="s">
        <v>57</v>
      </c>
      <c r="B498" s="28"/>
      <c r="C498" s="28"/>
      <c r="D498" s="28"/>
      <c r="E498" s="28"/>
      <c r="F498" s="5">
        <v>585500</v>
      </c>
      <c r="G498" s="5">
        <v>342450</v>
      </c>
      <c r="H498" s="5">
        <v>286440</v>
      </c>
      <c r="I498" s="16">
        <f t="shared" si="7"/>
        <v>83.644327639071392</v>
      </c>
    </row>
    <row r="499" spans="1:9">
      <c r="A499" s="30" t="s">
        <v>58</v>
      </c>
      <c r="B499" s="30"/>
      <c r="C499" s="30"/>
      <c r="D499" s="30"/>
      <c r="E499" s="30"/>
      <c r="F499" s="5">
        <v>585500</v>
      </c>
      <c r="G499" s="5">
        <v>342450</v>
      </c>
      <c r="H499" s="5">
        <v>286440</v>
      </c>
      <c r="I499" s="16">
        <f t="shared" si="7"/>
        <v>83.644327639071392</v>
      </c>
    </row>
    <row r="500" spans="1:9">
      <c r="A500" s="25" t="s">
        <v>61</v>
      </c>
      <c r="B500" s="25"/>
      <c r="C500" s="25"/>
      <c r="D500" s="25"/>
      <c r="E500" s="25"/>
      <c r="F500" s="5">
        <v>136000</v>
      </c>
      <c r="G500" s="5">
        <v>80000</v>
      </c>
      <c r="H500" s="5">
        <v>54400</v>
      </c>
      <c r="I500" s="16">
        <f t="shared" si="7"/>
        <v>68</v>
      </c>
    </row>
    <row r="501" spans="1:9">
      <c r="A501" s="28" t="s">
        <v>62</v>
      </c>
      <c r="B501" s="28"/>
      <c r="C501" s="28"/>
      <c r="D501" s="28"/>
      <c r="E501" s="28"/>
      <c r="F501" s="5">
        <v>136000</v>
      </c>
      <c r="G501" s="5">
        <v>80000</v>
      </c>
      <c r="H501" s="5">
        <v>54400</v>
      </c>
      <c r="I501" s="16">
        <f t="shared" si="7"/>
        <v>68</v>
      </c>
    </row>
    <row r="502" spans="1:9">
      <c r="A502" s="25" t="s">
        <v>63</v>
      </c>
      <c r="B502" s="25"/>
      <c r="C502" s="25"/>
      <c r="D502" s="25"/>
      <c r="E502" s="25"/>
      <c r="F502" s="5">
        <v>84294</v>
      </c>
      <c r="G502" s="5">
        <v>57794</v>
      </c>
      <c r="H502" s="5">
        <v>6560.02</v>
      </c>
      <c r="I502" s="16">
        <f t="shared" si="7"/>
        <v>11.350693843651591</v>
      </c>
    </row>
    <row r="503" spans="1:9">
      <c r="A503" s="29" t="s">
        <v>64</v>
      </c>
      <c r="B503" s="29"/>
      <c r="C503" s="29"/>
      <c r="D503" s="29"/>
      <c r="E503" s="29"/>
      <c r="F503" s="5">
        <v>26288200.82</v>
      </c>
      <c r="G503" s="5">
        <v>5721600</v>
      </c>
      <c r="H503" s="5">
        <v>1233780.1599999999</v>
      </c>
      <c r="I503" s="16">
        <f t="shared" si="7"/>
        <v>21.5635514541387</v>
      </c>
    </row>
    <row r="504" spans="1:9">
      <c r="A504" s="25" t="s">
        <v>65</v>
      </c>
      <c r="B504" s="25"/>
      <c r="C504" s="25"/>
      <c r="D504" s="25"/>
      <c r="E504" s="25"/>
      <c r="F504" s="5">
        <v>26288200.82</v>
      </c>
      <c r="G504" s="5">
        <v>5721600</v>
      </c>
      <c r="H504" s="5">
        <v>1233780.1599999999</v>
      </c>
      <c r="I504" s="16">
        <f t="shared" si="7"/>
        <v>21.5635514541387</v>
      </c>
    </row>
    <row r="505" spans="1:9">
      <c r="A505" s="28" t="s">
        <v>66</v>
      </c>
      <c r="B505" s="28"/>
      <c r="C505" s="28"/>
      <c r="D505" s="28"/>
      <c r="E505" s="28"/>
      <c r="F505" s="6"/>
      <c r="G505" s="6"/>
      <c r="H505" s="6"/>
      <c r="I505" s="16"/>
    </row>
    <row r="506" spans="1:9">
      <c r="A506" s="28" t="s">
        <v>76</v>
      </c>
      <c r="B506" s="28"/>
      <c r="C506" s="28"/>
      <c r="D506" s="28"/>
      <c r="E506" s="28"/>
      <c r="F506" s="5">
        <v>26288200.82</v>
      </c>
      <c r="G506" s="5">
        <v>5721600</v>
      </c>
      <c r="H506" s="5">
        <v>1233780.1599999999</v>
      </c>
      <c r="I506" s="16">
        <f t="shared" si="7"/>
        <v>21.5635514541387</v>
      </c>
    </row>
    <row r="507" spans="1:9">
      <c r="A507" s="30" t="s">
        <v>77</v>
      </c>
      <c r="B507" s="30"/>
      <c r="C507" s="30"/>
      <c r="D507" s="30"/>
      <c r="E507" s="30"/>
      <c r="F507" s="5">
        <v>26288200.82</v>
      </c>
      <c r="G507" s="5">
        <v>5721600</v>
      </c>
      <c r="H507" s="5">
        <v>1233780.1599999999</v>
      </c>
      <c r="I507" s="16">
        <f t="shared" si="7"/>
        <v>21.5635514541387</v>
      </c>
    </row>
    <row r="508" spans="1:9">
      <c r="A508" s="27" t="s">
        <v>39</v>
      </c>
      <c r="B508" s="27"/>
      <c r="C508" s="27"/>
      <c r="D508" s="27"/>
      <c r="E508" s="27"/>
      <c r="F508" s="7">
        <f>4426259190.32-34543961</f>
        <v>4391715229.3199997</v>
      </c>
      <c r="G508" s="7">
        <f>2449990110.23-16536226</f>
        <v>2433453884.23</v>
      </c>
      <c r="H508" s="7">
        <f>1865087063.84-6305467</f>
        <v>1858781596.8399999</v>
      </c>
      <c r="I508" s="16">
        <f t="shared" si="7"/>
        <v>76.384500601627821</v>
      </c>
    </row>
    <row r="509" spans="1:9">
      <c r="A509" s="26" t="s">
        <v>42</v>
      </c>
      <c r="B509" s="26"/>
      <c r="C509" s="26"/>
      <c r="D509" s="26"/>
      <c r="E509" s="26"/>
      <c r="F509" s="5">
        <v>3664000533.7600002</v>
      </c>
      <c r="G509" s="5">
        <v>2163459703.25</v>
      </c>
      <c r="H509" s="5">
        <v>1790920707.26</v>
      </c>
      <c r="I509" s="16">
        <f t="shared" si="7"/>
        <v>82.780405133945266</v>
      </c>
    </row>
    <row r="510" spans="1:9">
      <c r="A510" s="29" t="s">
        <v>43</v>
      </c>
      <c r="B510" s="29"/>
      <c r="C510" s="29"/>
      <c r="D510" s="29"/>
      <c r="E510" s="29"/>
      <c r="F510" s="5">
        <v>2290873350.96</v>
      </c>
      <c r="G510" s="5">
        <v>1382372798.96</v>
      </c>
      <c r="H510" s="5">
        <v>1221436576.8800001</v>
      </c>
      <c r="I510" s="16">
        <f t="shared" si="7"/>
        <v>88.357972451347649</v>
      </c>
    </row>
    <row r="511" spans="1:9">
      <c r="A511" s="25" t="s">
        <v>44</v>
      </c>
      <c r="B511" s="25"/>
      <c r="C511" s="25"/>
      <c r="D511" s="25"/>
      <c r="E511" s="25"/>
      <c r="F511" s="5">
        <v>1875413500</v>
      </c>
      <c r="G511" s="5">
        <v>1129940954</v>
      </c>
      <c r="H511" s="5">
        <v>999842033.32000005</v>
      </c>
      <c r="I511" s="16">
        <f t="shared" si="7"/>
        <v>88.486219548070295</v>
      </c>
    </row>
    <row r="512" spans="1:9">
      <c r="A512" s="28" t="s">
        <v>45</v>
      </c>
      <c r="B512" s="28"/>
      <c r="C512" s="28"/>
      <c r="D512" s="28"/>
      <c r="E512" s="28"/>
      <c r="F512" s="5">
        <v>1875413500</v>
      </c>
      <c r="G512" s="5">
        <v>1129940954</v>
      </c>
      <c r="H512" s="5">
        <v>999842033.32000005</v>
      </c>
      <c r="I512" s="16">
        <f t="shared" si="7"/>
        <v>88.486219548070295</v>
      </c>
    </row>
    <row r="513" spans="1:9">
      <c r="A513" s="25" t="s">
        <v>46</v>
      </c>
      <c r="B513" s="25"/>
      <c r="C513" s="25"/>
      <c r="D513" s="25"/>
      <c r="E513" s="25"/>
      <c r="F513" s="5">
        <v>415459850.95999998</v>
      </c>
      <c r="G513" s="5">
        <v>252431844.96000001</v>
      </c>
      <c r="H513" s="5">
        <v>221594543.56</v>
      </c>
      <c r="I513" s="16">
        <f t="shared" si="7"/>
        <v>87.78390998770918</v>
      </c>
    </row>
    <row r="514" spans="1:9">
      <c r="A514" s="29" t="s">
        <v>47</v>
      </c>
      <c r="B514" s="29"/>
      <c r="C514" s="29"/>
      <c r="D514" s="29"/>
      <c r="E514" s="29"/>
      <c r="F514" s="5">
        <v>911573937.79999995</v>
      </c>
      <c r="G514" s="5">
        <v>513156265.31</v>
      </c>
      <c r="H514" s="5">
        <v>361216839.00999999</v>
      </c>
      <c r="I514" s="16">
        <f t="shared" si="7"/>
        <v>70.391197268494281</v>
      </c>
    </row>
    <row r="515" spans="1:9">
      <c r="A515" s="25" t="s">
        <v>48</v>
      </c>
      <c r="B515" s="25"/>
      <c r="C515" s="25"/>
      <c r="D515" s="25"/>
      <c r="E515" s="25"/>
      <c r="F515" s="5">
        <v>41772425.399999999</v>
      </c>
      <c r="G515" s="5">
        <v>23453851</v>
      </c>
      <c r="H515" s="5">
        <v>9783896.5500000007</v>
      </c>
      <c r="I515" s="16">
        <f t="shared" si="7"/>
        <v>41.715522751466274</v>
      </c>
    </row>
    <row r="516" spans="1:9">
      <c r="A516" s="25" t="s">
        <v>72</v>
      </c>
      <c r="B516" s="25"/>
      <c r="C516" s="25"/>
      <c r="D516" s="25"/>
      <c r="E516" s="25"/>
      <c r="F516" s="5">
        <v>588229</v>
      </c>
      <c r="G516" s="5">
        <v>410848</v>
      </c>
      <c r="H516" s="5">
        <v>131002.66</v>
      </c>
      <c r="I516" s="16">
        <f t="shared" si="7"/>
        <v>31.88591887997508</v>
      </c>
    </row>
    <row r="517" spans="1:9">
      <c r="A517" s="25" t="s">
        <v>73</v>
      </c>
      <c r="B517" s="25"/>
      <c r="C517" s="25"/>
      <c r="D517" s="25"/>
      <c r="E517" s="25"/>
      <c r="F517" s="5">
        <v>88939952</v>
      </c>
      <c r="G517" s="5">
        <v>29758764</v>
      </c>
      <c r="H517" s="5">
        <v>24645065.809999999</v>
      </c>
      <c r="I517" s="16">
        <f t="shared" si="7"/>
        <v>82.816160677909863</v>
      </c>
    </row>
    <row r="518" spans="1:9">
      <c r="A518" s="25" t="s">
        <v>49</v>
      </c>
      <c r="B518" s="25"/>
      <c r="C518" s="25"/>
      <c r="D518" s="25"/>
      <c r="E518" s="25"/>
      <c r="F518" s="5">
        <v>571351318.39999998</v>
      </c>
      <c r="G518" s="5">
        <v>309760705.31</v>
      </c>
      <c r="H518" s="5">
        <v>208455721.75999999</v>
      </c>
      <c r="I518" s="16">
        <f t="shared" si="7"/>
        <v>67.295728020564525</v>
      </c>
    </row>
    <row r="519" spans="1:9">
      <c r="A519" s="25" t="s">
        <v>50</v>
      </c>
      <c r="B519" s="25"/>
      <c r="C519" s="25"/>
      <c r="D519" s="25"/>
      <c r="E519" s="25"/>
      <c r="F519" s="5">
        <v>3219509</v>
      </c>
      <c r="G519" s="5">
        <v>1799630</v>
      </c>
      <c r="H519" s="5">
        <v>1268311.1000000001</v>
      </c>
      <c r="I519" s="16">
        <f t="shared" si="7"/>
        <v>70.476214555214128</v>
      </c>
    </row>
    <row r="520" spans="1:9">
      <c r="A520" s="25" t="s">
        <v>51</v>
      </c>
      <c r="B520" s="25"/>
      <c r="C520" s="25"/>
      <c r="D520" s="25"/>
      <c r="E520" s="25"/>
      <c r="F520" s="5">
        <v>155240636</v>
      </c>
      <c r="G520" s="5">
        <v>112133482</v>
      </c>
      <c r="H520" s="5">
        <v>95078730.609999999</v>
      </c>
      <c r="I520" s="16">
        <f t="shared" ref="I520:I556" si="8">SUM(H520)/G520*100</f>
        <v>84.79066993567541</v>
      </c>
    </row>
    <row r="521" spans="1:9">
      <c r="A521" s="28" t="s">
        <v>52</v>
      </c>
      <c r="B521" s="28"/>
      <c r="C521" s="28"/>
      <c r="D521" s="28"/>
      <c r="E521" s="28"/>
      <c r="F521" s="5">
        <v>70698054</v>
      </c>
      <c r="G521" s="5">
        <v>51816971</v>
      </c>
      <c r="H521" s="5">
        <v>51155979.420000002</v>
      </c>
      <c r="I521" s="16">
        <f t="shared" si="8"/>
        <v>98.72437240687033</v>
      </c>
    </row>
    <row r="522" spans="1:9">
      <c r="A522" s="28" t="s">
        <v>53</v>
      </c>
      <c r="B522" s="28"/>
      <c r="C522" s="28"/>
      <c r="D522" s="28"/>
      <c r="E522" s="28"/>
      <c r="F522" s="5">
        <v>6996792</v>
      </c>
      <c r="G522" s="5">
        <v>4368472</v>
      </c>
      <c r="H522" s="5">
        <v>3413035.12</v>
      </c>
      <c r="I522" s="16">
        <f t="shared" si="8"/>
        <v>78.128808425463177</v>
      </c>
    </row>
    <row r="523" spans="1:9">
      <c r="A523" s="28" t="s">
        <v>54</v>
      </c>
      <c r="B523" s="28"/>
      <c r="C523" s="28"/>
      <c r="D523" s="28"/>
      <c r="E523" s="28"/>
      <c r="F523" s="5">
        <v>57232233</v>
      </c>
      <c r="G523" s="5">
        <v>42708437</v>
      </c>
      <c r="H523" s="5">
        <v>30872759.879999999</v>
      </c>
      <c r="I523" s="16">
        <f t="shared" si="8"/>
        <v>72.287262303698924</v>
      </c>
    </row>
    <row r="524" spans="1:9">
      <c r="A524" s="28" t="s">
        <v>55</v>
      </c>
      <c r="B524" s="28"/>
      <c r="C524" s="28"/>
      <c r="D524" s="28"/>
      <c r="E524" s="28"/>
      <c r="F524" s="5">
        <v>9965387</v>
      </c>
      <c r="G524" s="5">
        <v>6716565</v>
      </c>
      <c r="H524" s="5">
        <v>5550350.0599999996</v>
      </c>
      <c r="I524" s="16">
        <f t="shared" si="8"/>
        <v>82.636735593268284</v>
      </c>
    </row>
    <row r="525" spans="1:9">
      <c r="A525" s="28" t="s">
        <v>56</v>
      </c>
      <c r="B525" s="28"/>
      <c r="C525" s="28"/>
      <c r="D525" s="28"/>
      <c r="E525" s="28"/>
      <c r="F525" s="5">
        <v>6696425</v>
      </c>
      <c r="G525" s="5">
        <v>3633346</v>
      </c>
      <c r="H525" s="5">
        <v>1607586.69</v>
      </c>
      <c r="I525" s="16">
        <f t="shared" si="8"/>
        <v>44.245350979510349</v>
      </c>
    </row>
    <row r="526" spans="1:9">
      <c r="A526" s="28" t="s">
        <v>74</v>
      </c>
      <c r="B526" s="28"/>
      <c r="C526" s="28"/>
      <c r="D526" s="28"/>
      <c r="E526" s="28"/>
      <c r="F526" s="5">
        <v>3651745</v>
      </c>
      <c r="G526" s="5">
        <v>2889691</v>
      </c>
      <c r="H526" s="5">
        <v>2479019.44</v>
      </c>
      <c r="I526" s="16">
        <f t="shared" si="8"/>
        <v>85.788391907646869</v>
      </c>
    </row>
    <row r="527" spans="1:9">
      <c r="A527" s="25" t="s">
        <v>57</v>
      </c>
      <c r="B527" s="25"/>
      <c r="C527" s="25"/>
      <c r="D527" s="25"/>
      <c r="E527" s="25"/>
      <c r="F527" s="5">
        <v>50461868</v>
      </c>
      <c r="G527" s="5">
        <v>35838985</v>
      </c>
      <c r="H527" s="5">
        <v>21854110.52</v>
      </c>
      <c r="I527" s="16">
        <f t="shared" si="8"/>
        <v>60.978597803481314</v>
      </c>
    </row>
    <row r="528" spans="1:9">
      <c r="A528" s="28" t="s">
        <v>79</v>
      </c>
      <c r="B528" s="28"/>
      <c r="C528" s="28"/>
      <c r="D528" s="28"/>
      <c r="E528" s="28"/>
      <c r="F528" s="5">
        <v>3919485</v>
      </c>
      <c r="G528" s="5">
        <v>1300790</v>
      </c>
      <c r="H528" s="5">
        <v>119999</v>
      </c>
      <c r="I528" s="16">
        <f t="shared" si="8"/>
        <v>9.2250862937138205</v>
      </c>
    </row>
    <row r="529" spans="1:9">
      <c r="A529" s="28" t="s">
        <v>58</v>
      </c>
      <c r="B529" s="28"/>
      <c r="C529" s="28"/>
      <c r="D529" s="28"/>
      <c r="E529" s="28"/>
      <c r="F529" s="5">
        <v>46542383</v>
      </c>
      <c r="G529" s="5">
        <v>34538195</v>
      </c>
      <c r="H529" s="5">
        <v>21734111.52</v>
      </c>
      <c r="I529" s="16">
        <f t="shared" si="8"/>
        <v>62.927757284363004</v>
      </c>
    </row>
    <row r="530" spans="1:9">
      <c r="A530" s="29" t="s">
        <v>84</v>
      </c>
      <c r="B530" s="29"/>
      <c r="C530" s="29"/>
      <c r="D530" s="29"/>
      <c r="E530" s="29"/>
      <c r="F530" s="5">
        <v>4678450</v>
      </c>
      <c r="G530" s="5">
        <v>847560</v>
      </c>
      <c r="H530" s="6"/>
      <c r="I530" s="16">
        <f t="shared" si="8"/>
        <v>0</v>
      </c>
    </row>
    <row r="531" spans="1:9">
      <c r="A531" s="25" t="s">
        <v>85</v>
      </c>
      <c r="B531" s="25"/>
      <c r="C531" s="25"/>
      <c r="D531" s="25"/>
      <c r="E531" s="25"/>
      <c r="F531" s="5">
        <v>3124590</v>
      </c>
      <c r="G531" s="5">
        <v>249515</v>
      </c>
      <c r="H531" s="6"/>
      <c r="I531" s="16">
        <f t="shared" si="8"/>
        <v>0</v>
      </c>
    </row>
    <row r="532" spans="1:9">
      <c r="A532" s="25" t="s">
        <v>86</v>
      </c>
      <c r="B532" s="25"/>
      <c r="C532" s="25"/>
      <c r="D532" s="25"/>
      <c r="E532" s="25"/>
      <c r="F532" s="5">
        <v>1553860</v>
      </c>
      <c r="G532" s="5">
        <v>598045</v>
      </c>
      <c r="H532" s="6"/>
      <c r="I532" s="16">
        <f t="shared" si="8"/>
        <v>0</v>
      </c>
    </row>
    <row r="533" spans="1:9">
      <c r="A533" s="29" t="s">
        <v>59</v>
      </c>
      <c r="B533" s="29"/>
      <c r="C533" s="29"/>
      <c r="D533" s="29"/>
      <c r="E533" s="29"/>
      <c r="F533" s="5">
        <v>340146903</v>
      </c>
      <c r="G533" s="5">
        <v>204177547</v>
      </c>
      <c r="H533" s="5">
        <v>159951636.56</v>
      </c>
      <c r="I533" s="16">
        <f t="shared" si="8"/>
        <v>78.33948390025472</v>
      </c>
    </row>
    <row r="534" spans="1:9">
      <c r="A534" s="25" t="s">
        <v>60</v>
      </c>
      <c r="B534" s="25"/>
      <c r="C534" s="25"/>
      <c r="D534" s="25"/>
      <c r="E534" s="25"/>
      <c r="F534" s="5">
        <v>231901803</v>
      </c>
      <c r="G534" s="5">
        <v>141034747</v>
      </c>
      <c r="H534" s="5">
        <v>102822436.56</v>
      </c>
      <c r="I534" s="16">
        <f t="shared" si="8"/>
        <v>72.905747517666697</v>
      </c>
    </row>
    <row r="535" spans="1:9">
      <c r="A535" s="25" t="s">
        <v>87</v>
      </c>
      <c r="B535" s="25"/>
      <c r="C535" s="25"/>
      <c r="D535" s="25"/>
      <c r="E535" s="25"/>
      <c r="F535" s="5">
        <v>108245100</v>
      </c>
      <c r="G535" s="5">
        <v>63142800</v>
      </c>
      <c r="H535" s="5">
        <v>57129200</v>
      </c>
      <c r="I535" s="16">
        <f t="shared" si="8"/>
        <v>90.476190476190482</v>
      </c>
    </row>
    <row r="536" spans="1:9">
      <c r="A536" s="29" t="s">
        <v>61</v>
      </c>
      <c r="B536" s="29"/>
      <c r="C536" s="29"/>
      <c r="D536" s="29"/>
      <c r="E536" s="29"/>
      <c r="F536" s="5">
        <v>112170797</v>
      </c>
      <c r="G536" s="5">
        <v>60906017.979999997</v>
      </c>
      <c r="H536" s="5">
        <v>46987905.729999997</v>
      </c>
      <c r="I536" s="16">
        <f t="shared" si="8"/>
        <v>77.148215050653363</v>
      </c>
    </row>
    <row r="537" spans="1:9">
      <c r="A537" s="25" t="s">
        <v>75</v>
      </c>
      <c r="B537" s="25"/>
      <c r="C537" s="25"/>
      <c r="D537" s="25"/>
      <c r="E537" s="25"/>
      <c r="F537" s="5">
        <v>25275991</v>
      </c>
      <c r="G537" s="5">
        <v>14630759</v>
      </c>
      <c r="H537" s="5">
        <v>13019949.390000001</v>
      </c>
      <c r="I537" s="16">
        <f t="shared" si="8"/>
        <v>88.990252590450027</v>
      </c>
    </row>
    <row r="538" spans="1:9">
      <c r="A538" s="25" t="s">
        <v>62</v>
      </c>
      <c r="B538" s="25"/>
      <c r="C538" s="25"/>
      <c r="D538" s="25"/>
      <c r="E538" s="25"/>
      <c r="F538" s="5">
        <v>86894806</v>
      </c>
      <c r="G538" s="5">
        <v>46275258.979999997</v>
      </c>
      <c r="H538" s="5">
        <v>33967956.340000004</v>
      </c>
      <c r="I538" s="16">
        <f t="shared" si="8"/>
        <v>73.404140978834576</v>
      </c>
    </row>
    <row r="539" spans="1:9">
      <c r="A539" s="29" t="s">
        <v>63</v>
      </c>
      <c r="B539" s="29"/>
      <c r="C539" s="29"/>
      <c r="D539" s="29"/>
      <c r="E539" s="29"/>
      <c r="F539" s="5">
        <v>4557095</v>
      </c>
      <c r="G539" s="5">
        <v>1999514</v>
      </c>
      <c r="H539" s="5">
        <v>1327749.08</v>
      </c>
      <c r="I539" s="16">
        <f t="shared" si="8"/>
        <v>66.403590072387601</v>
      </c>
    </row>
    <row r="540" spans="1:9">
      <c r="A540" s="26" t="s">
        <v>64</v>
      </c>
      <c r="B540" s="26"/>
      <c r="C540" s="26"/>
      <c r="D540" s="26"/>
      <c r="E540" s="26"/>
      <c r="F540" s="5">
        <v>713214695.55999994</v>
      </c>
      <c r="G540" s="5">
        <v>259994180.97999999</v>
      </c>
      <c r="H540" s="5">
        <v>67860889.579999998</v>
      </c>
      <c r="I540" s="16">
        <f t="shared" si="8"/>
        <v>26.100926306969995</v>
      </c>
    </row>
    <row r="541" spans="1:9">
      <c r="A541" s="29" t="s">
        <v>65</v>
      </c>
      <c r="B541" s="29"/>
      <c r="C541" s="29"/>
      <c r="D541" s="29"/>
      <c r="E541" s="29"/>
      <c r="F541" s="5">
        <v>641643912.79999995</v>
      </c>
      <c r="G541" s="5">
        <v>213947231.97999999</v>
      </c>
      <c r="H541" s="5">
        <v>37623281.630000003</v>
      </c>
      <c r="I541" s="16">
        <f t="shared" si="8"/>
        <v>17.585308901550579</v>
      </c>
    </row>
    <row r="542" spans="1:9">
      <c r="A542" s="25" t="s">
        <v>66</v>
      </c>
      <c r="B542" s="25"/>
      <c r="C542" s="25"/>
      <c r="D542" s="25"/>
      <c r="E542" s="25"/>
      <c r="F542" s="5">
        <v>164475834</v>
      </c>
      <c r="G542" s="5">
        <v>35352668</v>
      </c>
      <c r="H542" s="5">
        <v>1258708.6299999999</v>
      </c>
      <c r="I542" s="16">
        <f t="shared" si="8"/>
        <v>3.5604346183999462</v>
      </c>
    </row>
    <row r="543" spans="1:9">
      <c r="A543" s="25" t="s">
        <v>67</v>
      </c>
      <c r="B543" s="25"/>
      <c r="C543" s="25"/>
      <c r="D543" s="25"/>
      <c r="E543" s="25"/>
      <c r="F543" s="5">
        <v>43401406</v>
      </c>
      <c r="G543" s="5">
        <v>21689563</v>
      </c>
      <c r="H543" s="5">
        <v>10386802.810000001</v>
      </c>
      <c r="I543" s="16">
        <f t="shared" si="8"/>
        <v>47.888483553126456</v>
      </c>
    </row>
    <row r="544" spans="1:9">
      <c r="A544" s="28" t="s">
        <v>68</v>
      </c>
      <c r="B544" s="28"/>
      <c r="C544" s="28"/>
      <c r="D544" s="28"/>
      <c r="E544" s="28"/>
      <c r="F544" s="5">
        <v>1108800</v>
      </c>
      <c r="G544" s="6"/>
      <c r="H544" s="6"/>
      <c r="I544" s="16"/>
    </row>
    <row r="545" spans="1:9">
      <c r="A545" s="28" t="s">
        <v>80</v>
      </c>
      <c r="B545" s="28"/>
      <c r="C545" s="28"/>
      <c r="D545" s="28"/>
      <c r="E545" s="28"/>
      <c r="F545" s="5">
        <v>42292606</v>
      </c>
      <c r="G545" s="5">
        <v>21689563</v>
      </c>
      <c r="H545" s="5">
        <v>10386802.810000001</v>
      </c>
      <c r="I545" s="16">
        <f t="shared" si="8"/>
        <v>47.888483553126456</v>
      </c>
    </row>
    <row r="546" spans="1:9">
      <c r="A546" s="25" t="s">
        <v>76</v>
      </c>
      <c r="B546" s="25"/>
      <c r="C546" s="25"/>
      <c r="D546" s="25"/>
      <c r="E546" s="25"/>
      <c r="F546" s="5">
        <v>332341878.81999999</v>
      </c>
      <c r="G546" s="5">
        <v>102313232</v>
      </c>
      <c r="H546" s="5">
        <v>21327770.190000001</v>
      </c>
      <c r="I546" s="16">
        <f t="shared" si="8"/>
        <v>20.845563934486989</v>
      </c>
    </row>
    <row r="547" spans="1:9">
      <c r="A547" s="28" t="s">
        <v>81</v>
      </c>
      <c r="B547" s="28"/>
      <c r="C547" s="28"/>
      <c r="D547" s="28"/>
      <c r="E547" s="28"/>
      <c r="F547" s="5">
        <v>70285593</v>
      </c>
      <c r="G547" s="5">
        <v>23292109</v>
      </c>
      <c r="H547" s="5">
        <v>5414797.5</v>
      </c>
      <c r="I547" s="16">
        <f t="shared" si="8"/>
        <v>23.247347417101647</v>
      </c>
    </row>
    <row r="548" spans="1:9">
      <c r="A548" s="28" t="s">
        <v>77</v>
      </c>
      <c r="B548" s="28"/>
      <c r="C548" s="28"/>
      <c r="D548" s="28"/>
      <c r="E548" s="28"/>
      <c r="F548" s="5">
        <v>262056285.81999999</v>
      </c>
      <c r="G548" s="5">
        <v>79021123</v>
      </c>
      <c r="H548" s="5">
        <v>15912972.689999999</v>
      </c>
      <c r="I548" s="16">
        <f t="shared" si="8"/>
        <v>20.137619013589571</v>
      </c>
    </row>
    <row r="549" spans="1:9">
      <c r="A549" s="25" t="s">
        <v>82</v>
      </c>
      <c r="B549" s="25"/>
      <c r="C549" s="25"/>
      <c r="D549" s="25"/>
      <c r="E549" s="25"/>
      <c r="F549" s="5">
        <v>101424793.98</v>
      </c>
      <c r="G549" s="5">
        <v>54591768.979999997</v>
      </c>
      <c r="H549" s="5">
        <v>4650000</v>
      </c>
      <c r="I549" s="16">
        <f t="shared" si="8"/>
        <v>8.517767580866547</v>
      </c>
    </row>
    <row r="550" spans="1:9">
      <c r="A550" s="28" t="s">
        <v>83</v>
      </c>
      <c r="B550" s="28"/>
      <c r="C550" s="28"/>
      <c r="D550" s="28"/>
      <c r="E550" s="28"/>
      <c r="F550" s="5">
        <v>101424793.98</v>
      </c>
      <c r="G550" s="5">
        <v>54591768.979999997</v>
      </c>
      <c r="H550" s="5">
        <v>4650000</v>
      </c>
      <c r="I550" s="16">
        <f t="shared" si="8"/>
        <v>8.517767580866547</v>
      </c>
    </row>
    <row r="551" spans="1:9">
      <c r="A551" s="29" t="s">
        <v>69</v>
      </c>
      <c r="B551" s="29"/>
      <c r="C551" s="29"/>
      <c r="D551" s="29"/>
      <c r="E551" s="29"/>
      <c r="F551" s="5">
        <v>71570782.760000005</v>
      </c>
      <c r="G551" s="5">
        <v>46046949</v>
      </c>
      <c r="H551" s="5">
        <v>30237607.949999999</v>
      </c>
      <c r="I551" s="16">
        <f t="shared" si="8"/>
        <v>65.666908680529517</v>
      </c>
    </row>
    <row r="552" spans="1:9">
      <c r="A552" s="25" t="s">
        <v>70</v>
      </c>
      <c r="B552" s="25"/>
      <c r="C552" s="25"/>
      <c r="D552" s="25"/>
      <c r="E552" s="25"/>
      <c r="F552" s="5">
        <v>59556012.759999998</v>
      </c>
      <c r="G552" s="5">
        <v>39931379</v>
      </c>
      <c r="H552" s="5">
        <v>30138019</v>
      </c>
      <c r="I552" s="16">
        <f t="shared" si="8"/>
        <v>75.474525936106545</v>
      </c>
    </row>
    <row r="553" spans="1:9">
      <c r="A553" s="25" t="s">
        <v>71</v>
      </c>
      <c r="B553" s="25"/>
      <c r="C553" s="25"/>
      <c r="D553" s="25"/>
      <c r="E553" s="25"/>
      <c r="F553" s="5">
        <v>10350000</v>
      </c>
      <c r="G553" s="5">
        <v>5350000</v>
      </c>
      <c r="H553" s="6"/>
      <c r="I553" s="16">
        <f t="shared" si="8"/>
        <v>0</v>
      </c>
    </row>
    <row r="554" spans="1:9">
      <c r="A554" s="25" t="s">
        <v>78</v>
      </c>
      <c r="B554" s="25"/>
      <c r="C554" s="25"/>
      <c r="D554" s="25"/>
      <c r="E554" s="25"/>
      <c r="F554" s="5">
        <v>1664770</v>
      </c>
      <c r="G554" s="5">
        <v>765570</v>
      </c>
      <c r="H554" s="5">
        <v>99588.95</v>
      </c>
      <c r="I554" s="16">
        <f t="shared" si="8"/>
        <v>13.00847081259715</v>
      </c>
    </row>
    <row r="555" spans="1:9">
      <c r="A555" s="26" t="s">
        <v>88</v>
      </c>
      <c r="B555" s="26"/>
      <c r="C555" s="26"/>
      <c r="D555" s="26"/>
      <c r="E555" s="26"/>
      <c r="F555" s="5">
        <v>14500000</v>
      </c>
      <c r="G555" s="5">
        <v>10000000</v>
      </c>
      <c r="H555" s="6"/>
      <c r="I555" s="16">
        <f t="shared" si="8"/>
        <v>0</v>
      </c>
    </row>
    <row r="556" spans="1:9">
      <c r="A556" s="27" t="s">
        <v>39</v>
      </c>
      <c r="B556" s="27"/>
      <c r="C556" s="27"/>
      <c r="D556" s="27"/>
      <c r="E556" s="27"/>
      <c r="F556" s="7">
        <f>4426259190.32-34543961</f>
        <v>4391715229.3199997</v>
      </c>
      <c r="G556" s="7">
        <f>2449990110.23-16536226</f>
        <v>2433453884.23</v>
      </c>
      <c r="H556" s="7">
        <f>1865087063.84-6305467</f>
        <v>1858781596.8399999</v>
      </c>
      <c r="I556" s="16">
        <f t="shared" si="8"/>
        <v>76.384500601627821</v>
      </c>
    </row>
  </sheetData>
  <mergeCells count="557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53:E553"/>
    <mergeCell ref="A554:E554"/>
    <mergeCell ref="A555:E555"/>
    <mergeCell ref="A556:E556"/>
    <mergeCell ref="A547:E547"/>
    <mergeCell ref="A548:E548"/>
    <mergeCell ref="A549:E549"/>
    <mergeCell ref="A550:E550"/>
    <mergeCell ref="A551:E551"/>
    <mergeCell ref="A552:E55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2021-07-13T09:09:40Z</dcterms:created>
  <dcterms:modified xsi:type="dcterms:W3CDTF">2021-07-15T08:49:40Z</dcterms:modified>
</cp:coreProperties>
</file>