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9435" tabRatio="871"/>
  </bookViews>
  <sheets>
    <sheet name="дит.майд" sheetId="21" r:id="rId1"/>
    <sheet name="внут.кв" sheetId="20" r:id="rId2"/>
    <sheet name="зупинки" sheetId="22" r:id="rId3"/>
    <sheet name="тротуари" sheetId="23" r:id="rId4"/>
    <sheet name="дороги" sheetId="19" r:id="rId5"/>
  </sheets>
  <definedNames>
    <definedName name="_xlnm._FilterDatabase" localSheetId="1" hidden="1">внут.кв!$A$7:$A$14</definedName>
    <definedName name="_xlnm._FilterDatabase" localSheetId="0" hidden="1">дит.майд!$A$6:$A$43</definedName>
    <definedName name="_xlnm._FilterDatabase" localSheetId="4" hidden="1">дороги!$A$2:$A$51</definedName>
    <definedName name="_xlnm._FilterDatabase" localSheetId="2" hidden="1">зупинки!$A$6:$A$13</definedName>
    <definedName name="_xlnm._FilterDatabase" localSheetId="3" hidden="1">тротуари!$A$2:$A$19</definedName>
    <definedName name="_xlnm.Print_Area" localSheetId="1">внут.кв!$A$2:$C$13</definedName>
    <definedName name="_xlnm.Print_Area" localSheetId="0">дит.майд!$A$2:$B$35</definedName>
    <definedName name="_xlnm.Print_Area" localSheetId="4">дороги!$A$2:$C$43</definedName>
    <definedName name="_xlnm.Print_Area" localSheetId="2">зупинки!$A$2:$B$12</definedName>
    <definedName name="_xlnm.Print_Area" localSheetId="3">тротуари!$A$2:$C$11</definedName>
  </definedNames>
  <calcPr calcId="124519" refMode="R1C1"/>
</workbook>
</file>

<file path=xl/calcChain.xml><?xml version="1.0" encoding="utf-8"?>
<calcChain xmlns="http://schemas.openxmlformats.org/spreadsheetml/2006/main">
  <c r="B26" i="21"/>
  <c r="B27"/>
  <c r="B28"/>
  <c r="B29"/>
  <c r="B8"/>
  <c r="B30"/>
  <c r="C11" i="23"/>
  <c r="B11"/>
  <c r="B12" i="22"/>
  <c r="C13" i="20"/>
  <c r="B13"/>
  <c r="B35" i="21" l="1"/>
  <c r="C26" i="19"/>
  <c r="C16"/>
  <c r="C19"/>
  <c r="C18"/>
  <c r="C7" s="1"/>
  <c r="B7"/>
  <c r="B38"/>
  <c r="C38"/>
  <c r="B43" l="1"/>
  <c r="C43"/>
</calcChain>
</file>

<file path=xl/sharedStrings.xml><?xml version="1.0" encoding="utf-8"?>
<sst xmlns="http://schemas.openxmlformats.org/spreadsheetml/2006/main" count="117" uniqueCount="92">
  <si>
    <t>Всього за рік</t>
  </si>
  <si>
    <t>Об'єм, м2</t>
  </si>
  <si>
    <t>Капітальний ремонт дороги приватного сектору по пров.Матроському у Ц.р-ні</t>
  </si>
  <si>
    <t>Капітальний ремонт дороги приватного сектору по провКорабельному від б.№39 до пров.Київського у Ц.р-ні</t>
  </si>
  <si>
    <t>Капітальний ремонт дороги приватного сектору по вул. Аерофлотська у Ц.р-ні</t>
  </si>
  <si>
    <t>Капітальний ремонт дороги приватного сектору по вул. Софіївська від буд.№2 до буд.№8 у Ц.р-ні</t>
  </si>
  <si>
    <t>Капітальний ремонт дороги приватного сектору по вул. Лагерна від буд.№6 до буд.№13 у Ц.р-ні</t>
  </si>
  <si>
    <t>Капітальний ремонт дороги приватного сектору по пров.Чумацькому  у Ц.р-ні</t>
  </si>
  <si>
    <t>Капремонт дороги приватного сектору по пров.Армійському у Ц.р-ні м.Миколаева</t>
  </si>
  <si>
    <t>Капремонт дороги приватного сектору по вул.Урожайна від пров.Очаківського до буд.№6а у Ц.р-ні м.Миколаева</t>
  </si>
  <si>
    <t>Капремонт дороги приватного сектору по вул.Маршала Чуйкова від вул.2Піщана до буд.№48  у Ц.р-ні м.Миколаева</t>
  </si>
  <si>
    <t>Капітальний ремонт дороги приватного сектору по вул. Тверській від вул. Магістральної до вул.116-Дивізії у Центральному районі м. Миколаєва (перерах.РП, оплата РП в 2016)</t>
  </si>
  <si>
    <t>Капітальний ремонт дороги приватного сектору по вул. Ключова у Центральному районі м .Миколаєва  (перерах.РП, оплата РП в 2016)</t>
  </si>
  <si>
    <t>Капітальний ремонт дороги приватного сектору по пров. Лінійному у Центральному районі м. Миколаєва</t>
  </si>
  <si>
    <t>Капітальний ремонт дороги приватного сектору по вул. Рекордна від буд.№1 до вул. Урожайна у Центральному районі м. Миколаєва</t>
  </si>
  <si>
    <t>Капітальний ремонт дороги приватного сектору по вул.5 Воєнна від вул.1 Екіпажна до вул. Котельна у Центральному районі м. Миколаєва</t>
  </si>
  <si>
    <t xml:space="preserve"> Капітальний ремонт дороги приватного сектору по вул.Майстерська від вул.3Воєнна до вул.6 Воєнна у Центральному районі м.Миколаєва</t>
  </si>
  <si>
    <t xml:space="preserve"> Капітальний ремонт дороги приватного сектору по вул .Гречишникова від вул. 2 Екіпажна до вул. Котельна у Центральному районі м. Миколаєва </t>
  </si>
  <si>
    <t xml:space="preserve"> Капітальний ремонт дороги приватного сектору по вул.6 Воєнна від вул.1 Екіпажна до вул. Котельна у Центральному районі м. Миколаєва</t>
  </si>
  <si>
    <t>Капітальний ремонт дороги приватного сектору по вул.Верхня від буд.№66 до буд.№138 у Центральному районі м.Миколаєва</t>
  </si>
  <si>
    <t>Капітальний ремонт дороги приватного сектору по вул.1 Піщана від вул .Верхньої до буд. №76 у Центральному районі м .Миколаєва</t>
  </si>
  <si>
    <t>Капітального ремонту дороги приватного сектору по вул. Цілинна від буд. №35 до вул. Сергія Цвєтка у Центральному районі м. Миколаєва</t>
  </si>
  <si>
    <t xml:space="preserve"> Капітальний ремонтдороги приватного сектору по вул.Слов"янська від б.№55 до пров.Військового у Центральному районі м. Миколаєва</t>
  </si>
  <si>
    <t>Капітальний ремонт дороги приватного сектору по вул. 9 Воєнна від вул. 2 Екіпажна до вул. Теслярська у Центральному районі м. Миколаєва</t>
  </si>
  <si>
    <t>Капітальний ремонт дороги приватного сектору по вул. Західна у Центральному районі м. Миколаєва</t>
  </si>
  <si>
    <t>Капітальний ремонт дорожнього покриття по вул. 10 Воєнна від вул. 2 Екіпажна до вул. Константинівська у приватному секторі Центрального району м.Миколаєва</t>
  </si>
  <si>
    <t xml:space="preserve"> "Капітальний ремонт дороги приватного по вул. Флотська від буд. №1 до пров. Парусного та від буд. №101 до вул. Променева у Центральному районі м. Миколаєва" </t>
  </si>
  <si>
    <t xml:space="preserve">"Капітальний ремонт дороги приватного по вул. Одеська від буд. №84 до вул. Архітектора Старова у Центральному районі м. Миколаєва" </t>
  </si>
  <si>
    <t>Капітальний ремонт дороги приватного сетору по вул.Адмирала Макарова у мкрюВарварівка</t>
  </si>
  <si>
    <t>Капітальний ремонт дороги приватного сектору по вул. Вишнева у Центральному районі м.Миколаєва</t>
  </si>
  <si>
    <t xml:space="preserve"> Капітальний ремонт дороги приватного сектору по вул.2 Піщана від вул.Матвіївської до буд.№24 у Центральному районі м.Миколаєва (Субвенція)</t>
  </si>
  <si>
    <t>Капітальний ремонт дороги приватного сектору по вул. 5 Воєнна від вул. 1 Екіпажна до вул. Котельна у Центральному районі м. Миколаєва</t>
  </si>
  <si>
    <t>Капітальний ремонт дороги приватного сектору по вул. Маршала Чуйкова від вул. 2 Піщана до буд. 48 у Центральному районі м. Миколаєва</t>
  </si>
  <si>
    <t>Капітальний ремонт дороги приватного сектору по вул. 2 Піщана від вул. Матвіївської до буд. №  24 у Центральному районі м. Миколаєва</t>
  </si>
  <si>
    <t>Капітальний ремонт дороги приватного сектору по вул. 1 Піщана від вул. Верхньої до буд. № 76 у Центральному районі м. Миколаєва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</si>
  <si>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</si>
  <si>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Інформація про виконання капітального ремонту доріг</t>
  </si>
  <si>
    <t>за 2017 рік</t>
  </si>
  <si>
    <t>Капітальний ремонт дороги приватного сектору по пров. Лютневий від буд.№93 по вул. Безіменна до вул. Привільна у Центральному районі м. Миколаєва</t>
  </si>
  <si>
    <t>Назва робіт</t>
  </si>
  <si>
    <t>Сума, тис. грн.</t>
  </si>
  <si>
    <t>Інформація про виконання</t>
  </si>
  <si>
    <t>робіт по відновленню асфальтового покриття територій</t>
  </si>
  <si>
    <t>та внутрішньоквартальних проїздів</t>
  </si>
  <si>
    <t xml:space="preserve">за 2017 рік </t>
  </si>
  <si>
    <t>Капітальний ремонт дорожнього покриття внутрішньоквартальних проїздів по вул. Набережна,27 у Центральному районі м.Миколаєва</t>
  </si>
  <si>
    <t>Капітальний ремонт дорожнього покриття внутришньквартальних проїздів по вул.Велика Морська,13,13-А у Центральному районі м.Миколаєва</t>
  </si>
  <si>
    <t>Капітальний ремонт дорожнього покриття внутришньквартального проїздів по вул.Нікольська,9,9-А у Центральному районі м.Миколаєва</t>
  </si>
  <si>
    <t>"Капітальний ремонт дорожнього покриття внутришньквартального проїзду по вул.Артилерійська,10 у Центральному районі м.Миколаєва</t>
  </si>
  <si>
    <t xml:space="preserve">Капітальний ремонт дитячого ігрового майданчика по вул. В.Морська, 21 у Центральному районі м. Миколаєва </t>
  </si>
  <si>
    <t xml:space="preserve"> "Капітальний ремонт дитячого ігрового майданчика по вул. Потьомкінська,143 у Центральному районі м.Миколаєва" </t>
  </si>
  <si>
    <t>Капітальний ремонт спортивного майданчика по вул. Колодязна,4 у Центральному районі м.Миколаєва</t>
  </si>
  <si>
    <t>Капітальний ремонт дитячого ігрового майданчика по вул. Чкалова,98 у Центральному районі м.Миколаєва</t>
  </si>
  <si>
    <t>Капітальний ремонт спортивногол майданчику по пр.Героїв України,105 у Центральному районі м.Миколаєва</t>
  </si>
  <si>
    <t xml:space="preserve"> "Капітальний ремонт спортивного та дитячого майданчиків по вул. Садова,16, 18 у Центральному району м. Миколаєва"</t>
  </si>
  <si>
    <t xml:space="preserve"> "Капітальний ремонт спортивного та дитячого майданчиків по вул. Адміральська, 2, корп. 4 у Центральному районі м. Миколаєва" </t>
  </si>
  <si>
    <t xml:space="preserve"> "Капітальний ремонт спортивного та дитячого майданчиків по вул. Лагерне поле, 5/3 у Центральному районі м. Миколаєва"</t>
  </si>
  <si>
    <t>Капітальний ремонт спортивного та дитячого майданчиків по вул. Чкалова, 84 у Центральному районі м. Миколаєва</t>
  </si>
  <si>
    <t>Капітальний ремонт спортивного та дитячого майданчиків по вул. Привільній, 43а у Центральному районі м. Миколаєва</t>
  </si>
  <si>
    <t>Капітальний ремонт дитячого майданчика ріг в.1Екіпажної та в.Комісара Мартинюка у Центральному районі м.Миколаєва</t>
  </si>
  <si>
    <t>Капітальний ремонт спортивного та дитячого майданчиків по вул.Терасна,буд.№№12,14,16 у Центральному районі м.миколаєва</t>
  </si>
  <si>
    <t xml:space="preserve">Капітальний ремонт спортивного та дитячого майданчиків по вул. Велика Морська, буд. № 13 у Центральному районі м. Миколаєва» </t>
  </si>
  <si>
    <t>Капітальний ремонт спортивного та дитячого майданчиків по проспекту Героїв України, 20, 20 Г у Центральному районі м. Миколаєва</t>
  </si>
  <si>
    <t>Капітальний ремонт спортивного та дитячого майданчиків по вул. Чкалова 58,60 у Центральному районі м. Миколаєва</t>
  </si>
  <si>
    <t xml:space="preserve">Капітальний ремонт  дитячого майданчиків по вул.М.Морська, буд. № 23 у Центральному районі м. Миколаєва» </t>
  </si>
  <si>
    <t>Капітальний ремонт дитячого майданчикапо пр.Центральний,183 а у Центральному районі м.Миколаєва</t>
  </si>
  <si>
    <t>Центрального району м. Миколаєва</t>
  </si>
  <si>
    <t>Капітальний ремонт зупинки громадського транспорту в Центральному районі м. Миколаїв проспекту Центральному в районі буд.№67</t>
  </si>
  <si>
    <t>Капітальний ремонт зупинки громадського транспорту в Центральному районі м. Миколаїв вул. В.Морська в районі буд.№62</t>
  </si>
  <si>
    <t>Капітальний ремонт зупинки громадського транспорту в Центральному районі м. Миколаїв проспекту Центральному в районі буд.№99</t>
  </si>
  <si>
    <t>Капітальний ремонт зупинки громадського транспорту в Центральному районі м. Миколаїв проспекту Центральному в районі буд.№79</t>
  </si>
  <si>
    <t>робіт по капітальному ремонту зупинок громадського</t>
  </si>
  <si>
    <t xml:space="preserve"> транспорту Центрального району м. Миколаєва</t>
  </si>
  <si>
    <t>Капітальний ремонт тротуару по вул.Силікатна від буд.№96 до буд.№120 у Центральному районі м.Миколаєва</t>
  </si>
  <si>
    <t>Капітальний ремонт тротуару по пр.Героїв України 97,105 у Центральному районі м.Миколаєва</t>
  </si>
  <si>
    <t>Капітальний ремонт тротуара по вул.5Воєнна 42 у Центральному р-ні м.Миколаева</t>
  </si>
  <si>
    <t>робіт з капітального ремонту дитячих, спортивних</t>
  </si>
  <si>
    <t>Капітальний ремонт, облаштування прибудинкової території житлових будинків по вул.Колодязьній,вул.Потьмокінській м.Миколаєва</t>
  </si>
  <si>
    <t>Капітальний ремонт,облаштування прибудинкової території житлових будинків по в.3Слобідській,в.6 Слобідській м.Миколаєва</t>
  </si>
  <si>
    <t>Капітальний ремонт, облаштування прибудинкової території житлових будинків по просп.Героїв України м.Миколаєва</t>
  </si>
  <si>
    <t xml:space="preserve">Капітальний ремонт, облаштування прибудинкової території житлових будинків по вул. Архітектора Старова, пров. Парусного </t>
  </si>
  <si>
    <t>Кошти місцевого бюджету</t>
  </si>
  <si>
    <t>Коштів місцевого бюджету</t>
  </si>
  <si>
    <t xml:space="preserve"> приватного сектору Центрального району м. Миколаєва</t>
  </si>
  <si>
    <t xml:space="preserve"> майданчиків у Центральному районі м. Миколаєва</t>
  </si>
  <si>
    <t>Таблиця 1</t>
  </si>
  <si>
    <t>Таблиця 2</t>
  </si>
  <si>
    <t>Таблиця 3</t>
  </si>
  <si>
    <t>капітального ремонту тротуарів</t>
  </si>
  <si>
    <t xml:space="preserve"> Центрального району м. Миколаєва</t>
  </si>
  <si>
    <t>Таблиця 4</t>
  </si>
  <si>
    <t>Таблиця 5</t>
  </si>
</sst>
</file>

<file path=xl/styles.xml><?xml version="1.0" encoding="utf-8"?>
<styleSheet xmlns="http://schemas.openxmlformats.org/spreadsheetml/2006/main">
  <numFmts count="4">
    <numFmt numFmtId="164" formatCode="#,##0.00_ ;\-#,##0.00\ "/>
    <numFmt numFmtId="165" formatCode="#,##0.0_ ;\-#,##0.0\ "/>
    <numFmt numFmtId="166" formatCode="#,##0_ ;\-#,##0\ "/>
    <numFmt numFmtId="167" formatCode="#,##0.00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5" fillId="0" borderId="0" xfId="0" applyFont="1" applyFill="1"/>
    <xf numFmtId="0" fontId="1" fillId="0" borderId="0" xfId="0" applyFont="1" applyFill="1"/>
    <xf numFmtId="164" fontId="1" fillId="0" borderId="0" xfId="0" applyNumberFormat="1" applyFont="1" applyFill="1"/>
    <xf numFmtId="0" fontId="4" fillId="0" borderId="0" xfId="0" applyFont="1" applyFill="1"/>
    <xf numFmtId="0" fontId="6" fillId="2" borderId="1" xfId="0" applyFont="1" applyFill="1" applyBorder="1" applyAlignment="1">
      <alignment vertical="center"/>
    </xf>
    <xf numFmtId="0" fontId="7" fillId="2" borderId="0" xfId="0" applyFont="1" applyFill="1"/>
    <xf numFmtId="0" fontId="2" fillId="0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/>
    </xf>
    <xf numFmtId="0" fontId="4" fillId="0" borderId="18" xfId="0" applyFont="1" applyFill="1" applyBorder="1"/>
    <xf numFmtId="166" fontId="4" fillId="0" borderId="8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wrapText="1"/>
    </xf>
    <xf numFmtId="0" fontId="4" fillId="0" borderId="8" xfId="0" applyFont="1" applyFill="1" applyBorder="1" applyAlignment="1">
      <alignment vertical="center" wrapText="1"/>
    </xf>
    <xf numFmtId="166" fontId="4" fillId="2" borderId="6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/>
    </xf>
    <xf numFmtId="165" fontId="4" fillId="2" borderId="20" xfId="0" applyNumberFormat="1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167" fontId="8" fillId="0" borderId="0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vertical="center" wrapText="1"/>
    </xf>
    <xf numFmtId="167" fontId="4" fillId="0" borderId="7" xfId="0" applyNumberFormat="1" applyFont="1" applyFill="1" applyBorder="1" applyAlignment="1">
      <alignment vertical="center"/>
    </xf>
    <xf numFmtId="167" fontId="4" fillId="0" borderId="10" xfId="0" applyNumberFormat="1" applyFont="1" applyFill="1" applyBorder="1" applyAlignment="1">
      <alignment vertical="center"/>
    </xf>
    <xf numFmtId="167" fontId="4" fillId="0" borderId="9" xfId="0" applyNumberFormat="1" applyFont="1" applyFill="1" applyBorder="1" applyAlignment="1">
      <alignment vertical="center"/>
    </xf>
    <xf numFmtId="167" fontId="6" fillId="0" borderId="4" xfId="0" applyNumberFormat="1" applyFont="1" applyFill="1" applyBorder="1" applyAlignment="1">
      <alignment vertical="center"/>
    </xf>
    <xf numFmtId="167" fontId="4" fillId="0" borderId="13" xfId="0" applyNumberFormat="1" applyFont="1" applyFill="1" applyBorder="1" applyAlignment="1">
      <alignment vertical="center"/>
    </xf>
    <xf numFmtId="167" fontId="6" fillId="0" borderId="14" xfId="0" applyNumberFormat="1" applyFont="1" applyFill="1" applyBorder="1" applyAlignment="1">
      <alignment vertical="center"/>
    </xf>
    <xf numFmtId="167" fontId="1" fillId="0" borderId="0" xfId="0" applyNumberFormat="1" applyFont="1" applyFill="1"/>
    <xf numFmtId="167" fontId="5" fillId="0" borderId="0" xfId="0" applyNumberFormat="1" applyFont="1" applyFill="1"/>
    <xf numFmtId="167" fontId="6" fillId="0" borderId="14" xfId="0" applyNumberFormat="1" applyFont="1" applyFill="1" applyBorder="1" applyAlignment="1">
      <alignment horizontal="center" vertical="center" wrapText="1"/>
    </xf>
    <xf numFmtId="167" fontId="4" fillId="3" borderId="19" xfId="0" applyNumberFormat="1" applyFont="1" applyFill="1" applyBorder="1" applyAlignment="1">
      <alignment vertical="center"/>
    </xf>
    <xf numFmtId="167" fontId="4" fillId="0" borderId="19" xfId="0" applyNumberFormat="1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vertical="center"/>
    </xf>
    <xf numFmtId="167" fontId="7" fillId="0" borderId="3" xfId="0" applyNumberFormat="1" applyFont="1" applyFill="1" applyBorder="1" applyAlignment="1">
      <alignment vertical="center"/>
    </xf>
    <xf numFmtId="167" fontId="7" fillId="0" borderId="2" xfId="0" applyNumberFormat="1" applyFont="1" applyFill="1" applyBorder="1" applyAlignment="1">
      <alignment vertical="center"/>
    </xf>
    <xf numFmtId="167" fontId="7" fillId="0" borderId="12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vertical="center"/>
    </xf>
    <xf numFmtId="167" fontId="4" fillId="0" borderId="21" xfId="0" applyNumberFormat="1" applyFont="1" applyFill="1" applyBorder="1" applyAlignment="1">
      <alignment vertical="center"/>
    </xf>
    <xf numFmtId="167" fontId="4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"/>
  <sheetViews>
    <sheetView tabSelected="1" zoomScaleSheetLayoutView="30" workbookViewId="0">
      <pane xSplit="1" ySplit="7" topLeftCell="B35" activePane="bottomRight" state="frozen"/>
      <selection pane="topRight" activeCell="C1" sqref="C1"/>
      <selection pane="bottomLeft" activeCell="A8" sqref="A8"/>
      <selection pane="bottomRight" activeCell="B35" sqref="B35"/>
    </sheetView>
  </sheetViews>
  <sheetFormatPr defaultRowHeight="16.5"/>
  <cols>
    <col min="1" max="1" width="75.140625" style="6" customWidth="1"/>
    <col min="2" max="2" width="13.7109375" style="51" customWidth="1"/>
    <col min="3" max="3" width="11.85546875" style="1" customWidth="1"/>
    <col min="4" max="16384" width="9.140625" style="1"/>
  </cols>
  <sheetData>
    <row r="1" spans="1:2">
      <c r="B1" s="61" t="s">
        <v>85</v>
      </c>
    </row>
    <row r="2" spans="1:2" s="17" customFormat="1" ht="22.5">
      <c r="A2" s="62" t="s">
        <v>41</v>
      </c>
      <c r="B2" s="62"/>
    </row>
    <row r="3" spans="1:2" s="17" customFormat="1" ht="22.5">
      <c r="A3" s="62" t="s">
        <v>76</v>
      </c>
      <c r="B3" s="62"/>
    </row>
    <row r="4" spans="1:2" s="17" customFormat="1" ht="22.5">
      <c r="A4" s="62" t="s">
        <v>84</v>
      </c>
      <c r="B4" s="62"/>
    </row>
    <row r="5" spans="1:2" s="17" customFormat="1" ht="22.5">
      <c r="A5" s="62" t="s">
        <v>44</v>
      </c>
      <c r="B5" s="62"/>
    </row>
    <row r="6" spans="1:2" ht="9" customHeight="1" thickBot="1">
      <c r="A6" s="16"/>
      <c r="B6" s="41"/>
    </row>
    <row r="7" spans="1:2" ht="33.75" thickBot="1">
      <c r="A7" s="10" t="s">
        <v>39</v>
      </c>
      <c r="B7" s="52" t="s">
        <v>40</v>
      </c>
    </row>
    <row r="8" spans="1:2" ht="22.5" customHeight="1" thickBot="1">
      <c r="A8" s="32" t="s">
        <v>81</v>
      </c>
      <c r="B8" s="43">
        <f>SUM(B9:B29)</f>
        <v>1877.6140399999997</v>
      </c>
    </row>
    <row r="9" spans="1:2" ht="31.5">
      <c r="A9" s="25" t="s">
        <v>49</v>
      </c>
      <c r="B9" s="53">
        <v>78.31277</v>
      </c>
    </row>
    <row r="10" spans="1:2" ht="31.5">
      <c r="A10" s="25" t="s">
        <v>50</v>
      </c>
      <c r="B10" s="53">
        <v>151.06276</v>
      </c>
    </row>
    <row r="11" spans="1:2" ht="31.5">
      <c r="A11" s="25" t="s">
        <v>51</v>
      </c>
      <c r="B11" s="53">
        <v>54.637610000000002</v>
      </c>
    </row>
    <row r="12" spans="1:2" ht="31.5">
      <c r="A12" s="25" t="s">
        <v>52</v>
      </c>
      <c r="B12" s="53">
        <v>138.75335999999999</v>
      </c>
    </row>
    <row r="13" spans="1:2" ht="31.5">
      <c r="A13" s="25" t="s">
        <v>53</v>
      </c>
      <c r="B13" s="53">
        <v>107.68361</v>
      </c>
    </row>
    <row r="14" spans="1:2" ht="31.5">
      <c r="A14" s="25" t="s">
        <v>54</v>
      </c>
      <c r="B14" s="54">
        <v>73.207440000000005</v>
      </c>
    </row>
    <row r="15" spans="1:2" ht="31.5">
      <c r="A15" s="25" t="s">
        <v>55</v>
      </c>
      <c r="B15" s="54">
        <v>74.822090000000003</v>
      </c>
    </row>
    <row r="16" spans="1:2" ht="31.5">
      <c r="A16" s="25" t="s">
        <v>56</v>
      </c>
      <c r="B16" s="54">
        <v>83.992270000000005</v>
      </c>
    </row>
    <row r="17" spans="1:2" s="4" customFormat="1" ht="31.5">
      <c r="A17" s="25" t="s">
        <v>57</v>
      </c>
      <c r="B17" s="54">
        <v>139.20989</v>
      </c>
    </row>
    <row r="18" spans="1:2" s="4" customFormat="1" ht="31.5">
      <c r="A18" s="25" t="s">
        <v>58</v>
      </c>
      <c r="B18" s="54">
        <v>94.157319999999999</v>
      </c>
    </row>
    <row r="19" spans="1:2" s="4" customFormat="1" ht="31.5">
      <c r="A19" s="25" t="s">
        <v>59</v>
      </c>
      <c r="B19" s="54">
        <v>102.56363</v>
      </c>
    </row>
    <row r="20" spans="1:2" s="4" customFormat="1" ht="31.5">
      <c r="A20" s="25" t="s">
        <v>60</v>
      </c>
      <c r="B20" s="54">
        <v>10.8</v>
      </c>
    </row>
    <row r="21" spans="1:2" s="4" customFormat="1" ht="31.5">
      <c r="A21" s="25" t="s">
        <v>61</v>
      </c>
      <c r="B21" s="54">
        <v>104.83047999999999</v>
      </c>
    </row>
    <row r="22" spans="1:2" s="4" customFormat="1" ht="31.5">
      <c r="A22" s="25" t="s">
        <v>62</v>
      </c>
      <c r="B22" s="54">
        <v>187.88552999999999</v>
      </c>
    </row>
    <row r="23" spans="1:2" s="4" customFormat="1" ht="31.5">
      <c r="A23" s="25" t="s">
        <v>65</v>
      </c>
      <c r="B23" s="54">
        <v>81.454440000000005</v>
      </c>
    </row>
    <row r="24" spans="1:2" s="4" customFormat="1" ht="31.5">
      <c r="A24" s="25" t="s">
        <v>63</v>
      </c>
      <c r="B24" s="54">
        <v>10.8</v>
      </c>
    </row>
    <row r="25" spans="1:2" s="4" customFormat="1" ht="31.5">
      <c r="A25" s="25" t="s">
        <v>64</v>
      </c>
      <c r="B25" s="54">
        <v>10.8</v>
      </c>
    </row>
    <row r="26" spans="1:2" s="4" customFormat="1" ht="31.5">
      <c r="A26" s="14" t="s">
        <v>77</v>
      </c>
      <c r="B26" s="54">
        <f>23.84284+64.8</f>
        <v>88.642839999999993</v>
      </c>
    </row>
    <row r="27" spans="1:2" s="4" customFormat="1" ht="31.5">
      <c r="A27" s="33" t="s">
        <v>78</v>
      </c>
      <c r="B27" s="54">
        <f>24.83745+64.8</f>
        <v>89.637450000000001</v>
      </c>
    </row>
    <row r="28" spans="1:2" s="4" customFormat="1" ht="31.5">
      <c r="A28" s="8" t="s">
        <v>79</v>
      </c>
      <c r="B28" s="59">
        <f>33.92056+64.8</f>
        <v>98.720560000000006</v>
      </c>
    </row>
    <row r="29" spans="1:2" s="4" customFormat="1" ht="32.25" thickBot="1">
      <c r="A29" s="11" t="s">
        <v>80</v>
      </c>
      <c r="B29" s="54">
        <f>30.83999+64.8</f>
        <v>95.639989999999997</v>
      </c>
    </row>
    <row r="30" spans="1:2" ht="34.5" customHeight="1" thickBot="1">
      <c r="A30" s="40" t="s">
        <v>35</v>
      </c>
      <c r="B30" s="55">
        <f>SUM(B31:B34)</f>
        <v>3781.3603400000002</v>
      </c>
    </row>
    <row r="31" spans="1:2" ht="31.5">
      <c r="A31" s="14" t="s">
        <v>77</v>
      </c>
      <c r="B31" s="56">
        <v>794.76115000000004</v>
      </c>
    </row>
    <row r="32" spans="1:2" ht="31.5">
      <c r="A32" s="33" t="s">
        <v>78</v>
      </c>
      <c r="B32" s="57">
        <v>827.91458999999998</v>
      </c>
    </row>
    <row r="33" spans="1:2" ht="31.5">
      <c r="A33" s="8" t="s">
        <v>79</v>
      </c>
      <c r="B33" s="57">
        <v>1130.68514</v>
      </c>
    </row>
    <row r="34" spans="1:2" ht="32.25" thickBot="1">
      <c r="A34" s="11" t="s">
        <v>80</v>
      </c>
      <c r="B34" s="58">
        <v>1027.99946</v>
      </c>
    </row>
    <row r="35" spans="1:2" s="4" customFormat="1" ht="23.25" customHeight="1" thickBot="1">
      <c r="A35" s="5" t="s">
        <v>0</v>
      </c>
      <c r="B35" s="55">
        <f>SUM(B8+B30)</f>
        <v>5658.9743799999997</v>
      </c>
    </row>
    <row r="36" spans="1:2" s="2" customFormat="1" ht="18.75">
      <c r="A36" s="6"/>
      <c r="B36" s="50"/>
    </row>
    <row r="37" spans="1:2" s="2" customFormat="1" ht="18.75">
      <c r="A37" s="6"/>
      <c r="B37" s="50"/>
    </row>
    <row r="38" spans="1:2" s="2" customFormat="1" ht="18.75">
      <c r="A38" s="6"/>
      <c r="B38" s="50"/>
    </row>
    <row r="39" spans="1:2" s="2" customFormat="1" ht="18.75">
      <c r="A39" s="6"/>
      <c r="B39" s="50"/>
    </row>
    <row r="40" spans="1:2" s="2" customFormat="1" ht="18.75">
      <c r="A40" s="6"/>
      <c r="B40" s="50"/>
    </row>
    <row r="41" spans="1:2" s="2" customFormat="1" ht="18.75">
      <c r="A41" s="6"/>
      <c r="B41" s="50"/>
    </row>
    <row r="42" spans="1:2" s="2" customFormat="1" ht="18.75">
      <c r="A42" s="6"/>
      <c r="B42" s="50"/>
    </row>
    <row r="43" spans="1:2" s="2" customFormat="1" ht="18.75">
      <c r="A43" s="6"/>
      <c r="B43" s="50"/>
    </row>
  </sheetData>
  <mergeCells count="4">
    <mergeCell ref="A2:B2"/>
    <mergeCell ref="A3:B3"/>
    <mergeCell ref="A4:B4"/>
    <mergeCell ref="A5:B5"/>
  </mergeCells>
  <pageMargins left="0.98425196850393704" right="0.39370078740157483" top="0.39370078740157483" bottom="0.39370078740157483" header="0.11811023622047245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SheetLayoutView="30" workbookViewId="0">
      <pane xSplit="2" ySplit="8" topLeftCell="C9" activePane="bottomRight" state="frozen"/>
      <selection pane="topRight" activeCell="C1" sqref="C1"/>
      <selection pane="bottomLeft" activeCell="A8" sqref="A8"/>
      <selection pane="bottomRight" sqref="A1:XFD1"/>
    </sheetView>
  </sheetViews>
  <sheetFormatPr defaultRowHeight="16.5"/>
  <cols>
    <col min="1" max="1" width="75" style="6" customWidth="1"/>
    <col min="2" max="2" width="11.85546875" style="1" customWidth="1"/>
    <col min="3" max="3" width="13.7109375" style="51" customWidth="1"/>
    <col min="4" max="4" width="11.85546875" style="1" customWidth="1"/>
    <col min="5" max="16384" width="9.140625" style="1"/>
  </cols>
  <sheetData>
    <row r="1" spans="1:3">
      <c r="C1" s="61" t="s">
        <v>86</v>
      </c>
    </row>
    <row r="2" spans="1:3" s="17" customFormat="1" ht="22.5">
      <c r="A2" s="62" t="s">
        <v>41</v>
      </c>
      <c r="B2" s="62"/>
      <c r="C2" s="62"/>
    </row>
    <row r="3" spans="1:3" s="17" customFormat="1" ht="22.5">
      <c r="A3" s="62" t="s">
        <v>42</v>
      </c>
      <c r="B3" s="62"/>
      <c r="C3" s="62"/>
    </row>
    <row r="4" spans="1:3" s="17" customFormat="1" ht="22.5">
      <c r="A4" s="62" t="s">
        <v>43</v>
      </c>
      <c r="B4" s="62"/>
      <c r="C4" s="62"/>
    </row>
    <row r="5" spans="1:3" s="17" customFormat="1" ht="22.5">
      <c r="A5" s="62" t="s">
        <v>66</v>
      </c>
      <c r="B5" s="62"/>
      <c r="C5" s="62"/>
    </row>
    <row r="6" spans="1:3" s="17" customFormat="1" ht="22.5">
      <c r="A6" s="62" t="s">
        <v>44</v>
      </c>
      <c r="B6" s="62"/>
      <c r="C6" s="62"/>
    </row>
    <row r="7" spans="1:3" ht="9" customHeight="1" thickBot="1">
      <c r="A7" s="16"/>
      <c r="B7" s="16"/>
      <c r="C7" s="41"/>
    </row>
    <row r="8" spans="1:3" ht="33.75" thickBot="1">
      <c r="A8" s="18" t="s">
        <v>39</v>
      </c>
      <c r="B8" s="15" t="s">
        <v>1</v>
      </c>
      <c r="C8" s="42" t="s">
        <v>40</v>
      </c>
    </row>
    <row r="9" spans="1:3" s="4" customFormat="1" ht="31.5">
      <c r="A9" s="19" t="s">
        <v>45</v>
      </c>
      <c r="B9" s="22"/>
      <c r="C9" s="45">
        <v>9.38232</v>
      </c>
    </row>
    <row r="10" spans="1:3" s="4" customFormat="1" ht="47.25">
      <c r="A10" s="20" t="s">
        <v>46</v>
      </c>
      <c r="B10" s="23">
        <v>1020</v>
      </c>
      <c r="C10" s="45">
        <v>641.25617</v>
      </c>
    </row>
    <row r="11" spans="1:3" s="4" customFormat="1" ht="31.5">
      <c r="A11" s="20" t="s">
        <v>47</v>
      </c>
      <c r="B11" s="23">
        <v>758</v>
      </c>
      <c r="C11" s="45">
        <v>478.96411000000001</v>
      </c>
    </row>
    <row r="12" spans="1:3" s="4" customFormat="1" ht="32.25" thickBot="1">
      <c r="A12" s="20" t="s">
        <v>48</v>
      </c>
      <c r="B12" s="23">
        <v>450</v>
      </c>
      <c r="C12" s="45">
        <v>379.31605999999999</v>
      </c>
    </row>
    <row r="13" spans="1:3" s="4" customFormat="1" ht="17.25" thickBot="1">
      <c r="A13" s="21" t="s">
        <v>0</v>
      </c>
      <c r="B13" s="24">
        <f>SUM(B10:B12)</f>
        <v>2228</v>
      </c>
      <c r="C13" s="49">
        <f>SUM(C9:C12)</f>
        <v>1508.9186600000003</v>
      </c>
    </row>
    <row r="14" spans="1:3" s="2" customFormat="1" ht="18.75">
      <c r="A14" s="6"/>
      <c r="C14" s="50"/>
    </row>
  </sheetData>
  <mergeCells count="5">
    <mergeCell ref="A2:C2"/>
    <mergeCell ref="A3:C3"/>
    <mergeCell ref="A4:C4"/>
    <mergeCell ref="A5:C5"/>
    <mergeCell ref="A6:C6"/>
  </mergeCells>
  <pageMargins left="0.98425196850393704" right="0.39370078740157483" top="0.39370078740157483" bottom="0.39370078740157483" header="0.11811023622047245" footer="0.11811023622047245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3"/>
  <sheetViews>
    <sheetView zoomScaleSheetLayoutView="30" workbookViewId="0">
      <pane xSplit="1" ySplit="7" topLeftCell="B8" activePane="bottomRight" state="frozen"/>
      <selection pane="topRight" activeCell="C1" sqref="C1"/>
      <selection pane="bottomLeft" activeCell="A8" sqref="A8"/>
      <selection pane="bottomRight" sqref="A1:XFD1"/>
    </sheetView>
  </sheetViews>
  <sheetFormatPr defaultRowHeight="16.5"/>
  <cols>
    <col min="1" max="1" width="71.28515625" style="6" customWidth="1"/>
    <col min="2" max="2" width="14.7109375" style="51" customWidth="1"/>
    <col min="3" max="3" width="11.85546875" style="1" customWidth="1"/>
    <col min="4" max="16384" width="9.140625" style="1"/>
  </cols>
  <sheetData>
    <row r="1" spans="1:2">
      <c r="B1" s="61" t="s">
        <v>87</v>
      </c>
    </row>
    <row r="2" spans="1:2" s="17" customFormat="1" ht="22.5">
      <c r="A2" s="62" t="s">
        <v>41</v>
      </c>
      <c r="B2" s="62"/>
    </row>
    <row r="3" spans="1:2" s="17" customFormat="1" ht="22.5">
      <c r="A3" s="62" t="s">
        <v>71</v>
      </c>
      <c r="B3" s="62"/>
    </row>
    <row r="4" spans="1:2" s="17" customFormat="1" ht="22.5">
      <c r="A4" s="62" t="s">
        <v>72</v>
      </c>
      <c r="B4" s="62"/>
    </row>
    <row r="5" spans="1:2" s="17" customFormat="1" ht="22.5">
      <c r="A5" s="62" t="s">
        <v>44</v>
      </c>
      <c r="B5" s="62"/>
    </row>
    <row r="6" spans="1:2" ht="9" customHeight="1" thickBot="1">
      <c r="A6" s="16"/>
      <c r="B6" s="41"/>
    </row>
    <row r="7" spans="1:2" ht="33.75" thickBot="1">
      <c r="A7" s="18" t="s">
        <v>39</v>
      </c>
      <c r="B7" s="42" t="s">
        <v>40</v>
      </c>
    </row>
    <row r="8" spans="1:2" s="4" customFormat="1" ht="31.5" customHeight="1">
      <c r="A8" s="26" t="s">
        <v>67</v>
      </c>
      <c r="B8" s="45">
        <v>30.27759</v>
      </c>
    </row>
    <row r="9" spans="1:2" s="4" customFormat="1" ht="31.5" customHeight="1">
      <c r="A9" s="26" t="s">
        <v>68</v>
      </c>
      <c r="B9" s="45">
        <v>36.086509999999997</v>
      </c>
    </row>
    <row r="10" spans="1:2" s="4" customFormat="1" ht="31.5" customHeight="1">
      <c r="A10" s="26" t="s">
        <v>69</v>
      </c>
      <c r="B10" s="45">
        <v>15.08</v>
      </c>
    </row>
    <row r="11" spans="1:2" s="4" customFormat="1" ht="31.5" customHeight="1" thickBot="1">
      <c r="A11" s="26" t="s">
        <v>70</v>
      </c>
      <c r="B11" s="45">
        <v>7.9638099999999996</v>
      </c>
    </row>
    <row r="12" spans="1:2" s="4" customFormat="1" ht="17.25" thickBot="1">
      <c r="A12" s="21" t="s">
        <v>0</v>
      </c>
      <c r="B12" s="49">
        <f>SUM(B8:B11)</f>
        <v>89.407909999999987</v>
      </c>
    </row>
    <row r="13" spans="1:2" s="2" customFormat="1" ht="18.75">
      <c r="A13" s="6"/>
      <c r="B13" s="50"/>
    </row>
  </sheetData>
  <mergeCells count="4">
    <mergeCell ref="A2:B2"/>
    <mergeCell ref="A3:B3"/>
    <mergeCell ref="A4:B4"/>
    <mergeCell ref="A5:B5"/>
  </mergeCells>
  <pageMargins left="0.98425196850393704" right="0.39370078740157483" top="0.39370078740157483" bottom="0.39370078740157483" header="0.11811023622047245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9"/>
  <sheetViews>
    <sheetView zoomScale="90" zoomScaleNormal="90" zoomScaleSheetLayoutView="30" workbookViewId="0">
      <pane xSplit="2" ySplit="7" topLeftCell="C8" activePane="bottomRight" state="frozen"/>
      <selection pane="topRight" activeCell="C1" sqref="C1"/>
      <selection pane="bottomLeft" activeCell="A8" sqref="A8"/>
      <selection pane="bottomRight" sqref="A1:XFD1048576"/>
    </sheetView>
  </sheetViews>
  <sheetFormatPr defaultRowHeight="16.5"/>
  <cols>
    <col min="1" max="1" width="70" style="6" customWidth="1"/>
    <col min="2" max="2" width="11.85546875" style="1" customWidth="1"/>
    <col min="3" max="3" width="14.5703125" style="51" customWidth="1"/>
    <col min="4" max="4" width="11.85546875" style="1" customWidth="1"/>
    <col min="5" max="16384" width="9.140625" style="1"/>
  </cols>
  <sheetData>
    <row r="1" spans="1:3">
      <c r="C1" s="61" t="s">
        <v>90</v>
      </c>
    </row>
    <row r="2" spans="1:3" ht="22.5">
      <c r="A2" s="63" t="s">
        <v>41</v>
      </c>
      <c r="B2" s="63"/>
      <c r="C2" s="63"/>
    </row>
    <row r="3" spans="1:3" ht="22.5">
      <c r="A3" s="63" t="s">
        <v>88</v>
      </c>
      <c r="B3" s="63"/>
      <c r="C3" s="63"/>
    </row>
    <row r="4" spans="1:3" ht="22.5">
      <c r="A4" s="63" t="s">
        <v>89</v>
      </c>
      <c r="B4" s="63"/>
      <c r="C4" s="63"/>
    </row>
    <row r="5" spans="1:3" ht="22.5">
      <c r="A5" s="64" t="s">
        <v>37</v>
      </c>
      <c r="B5" s="64"/>
      <c r="C5" s="64"/>
    </row>
    <row r="6" spans="1:3" ht="9" customHeight="1" thickBot="1">
      <c r="A6" s="16"/>
      <c r="B6" s="16"/>
      <c r="C6" s="41"/>
    </row>
    <row r="7" spans="1:3" ht="33.75" thickBot="1">
      <c r="A7" s="10" t="s">
        <v>39</v>
      </c>
      <c r="B7" s="15" t="s">
        <v>1</v>
      </c>
      <c r="C7" s="42" t="s">
        <v>40</v>
      </c>
    </row>
    <row r="8" spans="1:3" s="4" customFormat="1" ht="33">
      <c r="A8" s="30" t="s">
        <v>73</v>
      </c>
      <c r="B8" s="27">
        <v>254</v>
      </c>
      <c r="C8" s="48">
        <v>197.30288999999999</v>
      </c>
    </row>
    <row r="9" spans="1:3" s="4" customFormat="1" ht="33">
      <c r="A9" s="31" t="s">
        <v>74</v>
      </c>
      <c r="B9" s="28">
        <v>250</v>
      </c>
      <c r="C9" s="45">
        <v>192.35964999999999</v>
      </c>
    </row>
    <row r="10" spans="1:3" s="4" customFormat="1" ht="33.75" thickBot="1">
      <c r="A10" s="31" t="s">
        <v>75</v>
      </c>
      <c r="B10" s="29"/>
      <c r="C10" s="60">
        <v>8.64</v>
      </c>
    </row>
    <row r="11" spans="1:3" s="4" customFormat="1" ht="24" customHeight="1" thickBot="1">
      <c r="A11" s="5" t="s">
        <v>0</v>
      </c>
      <c r="B11" s="24">
        <f>SUM(B8:B10)</f>
        <v>504</v>
      </c>
      <c r="C11" s="49">
        <f>SUM(C8:C10)</f>
        <v>398.30253999999996</v>
      </c>
    </row>
    <row r="12" spans="1:3" s="2" customFormat="1" ht="18.75">
      <c r="A12" s="6"/>
      <c r="C12" s="50"/>
    </row>
    <row r="13" spans="1:3" s="2" customFormat="1" ht="18.75">
      <c r="A13" s="6"/>
      <c r="B13" s="3"/>
      <c r="C13" s="50"/>
    </row>
    <row r="14" spans="1:3" s="2" customFormat="1" ht="18.75">
      <c r="A14" s="6"/>
      <c r="B14" s="3"/>
      <c r="C14" s="50"/>
    </row>
    <row r="15" spans="1:3" s="2" customFormat="1" ht="18.75">
      <c r="A15" s="6"/>
      <c r="B15" s="3"/>
      <c r="C15" s="50"/>
    </row>
    <row r="16" spans="1:3" s="2" customFormat="1" ht="18.75">
      <c r="A16" s="6"/>
      <c r="C16" s="50"/>
    </row>
    <row r="17" spans="1:3" s="2" customFormat="1" ht="18.75">
      <c r="A17" s="6"/>
      <c r="C17" s="50"/>
    </row>
    <row r="18" spans="1:3" s="2" customFormat="1" ht="18.75">
      <c r="A18" s="6"/>
      <c r="C18" s="50"/>
    </row>
    <row r="19" spans="1:3" s="2" customFormat="1" ht="18.75">
      <c r="A19" s="6"/>
      <c r="C19" s="50"/>
    </row>
  </sheetData>
  <mergeCells count="4">
    <mergeCell ref="A2:C2"/>
    <mergeCell ref="A4:C4"/>
    <mergeCell ref="A5:C5"/>
    <mergeCell ref="A3:C3"/>
  </mergeCells>
  <pageMargins left="0.98425196850393704" right="0.39370078740157483" top="0.39370078740157483" bottom="0.39370078740157483" header="0.11811023622047245" footer="0.11811023622047245"/>
  <pageSetup paperSize="9"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1"/>
  <sheetViews>
    <sheetView zoomScale="90" zoomScaleNormal="90" zoomScaleSheetLayoutView="30" workbookViewId="0">
      <pane xSplit="2" ySplit="6" topLeftCell="C34" activePane="bottomRight" state="frozen"/>
      <selection pane="topRight" activeCell="C1" sqref="C1"/>
      <selection pane="bottomLeft" activeCell="A8" sqref="A8"/>
      <selection pane="bottomRight" activeCell="C43" sqref="C43"/>
    </sheetView>
  </sheetViews>
  <sheetFormatPr defaultRowHeight="16.5"/>
  <cols>
    <col min="1" max="1" width="97.42578125" style="6" customWidth="1"/>
    <col min="2" max="2" width="11.85546875" style="1" customWidth="1"/>
    <col min="3" max="3" width="15.7109375" style="51" customWidth="1"/>
    <col min="4" max="4" width="11.85546875" style="1" customWidth="1"/>
    <col min="5" max="16384" width="9.140625" style="1"/>
  </cols>
  <sheetData>
    <row r="1" spans="1:3">
      <c r="C1" s="61" t="s">
        <v>91</v>
      </c>
    </row>
    <row r="2" spans="1:3" ht="22.5">
      <c r="A2" s="63" t="s">
        <v>36</v>
      </c>
      <c r="B2" s="63"/>
      <c r="C2" s="63"/>
    </row>
    <row r="3" spans="1:3" ht="22.5">
      <c r="A3" s="63" t="s">
        <v>83</v>
      </c>
      <c r="B3" s="63"/>
      <c r="C3" s="63"/>
    </row>
    <row r="4" spans="1:3" ht="22.5">
      <c r="A4" s="64" t="s">
        <v>37</v>
      </c>
      <c r="B4" s="64"/>
      <c r="C4" s="64"/>
    </row>
    <row r="5" spans="1:3" ht="9" customHeight="1" thickBot="1">
      <c r="A5" s="7"/>
      <c r="B5" s="7"/>
      <c r="C5" s="41"/>
    </row>
    <row r="6" spans="1:3" ht="33.75" thickBot="1">
      <c r="A6" s="10" t="s">
        <v>39</v>
      </c>
      <c r="B6" s="15" t="s">
        <v>1</v>
      </c>
      <c r="C6" s="42" t="s">
        <v>40</v>
      </c>
    </row>
    <row r="7" spans="1:3" ht="19.5" customHeight="1" thickBot="1">
      <c r="A7" s="32" t="s">
        <v>82</v>
      </c>
      <c r="B7" s="34">
        <f>SUM(B8:B37)</f>
        <v>58390</v>
      </c>
      <c r="C7" s="43">
        <f t="shared" ref="C7" si="0">SUM(C8:C37)</f>
        <v>16452.265299999999</v>
      </c>
    </row>
    <row r="8" spans="1:3" s="4" customFormat="1" ht="15.75">
      <c r="A8" s="14" t="s">
        <v>2</v>
      </c>
      <c r="B8" s="35">
        <v>1116</v>
      </c>
      <c r="C8" s="44">
        <v>633.24818000000005</v>
      </c>
    </row>
    <row r="9" spans="1:3" s="4" customFormat="1" ht="31.5">
      <c r="A9" s="8" t="s">
        <v>3</v>
      </c>
      <c r="B9" s="36">
        <v>1355</v>
      </c>
      <c r="C9" s="45">
        <v>1102.4730999999999</v>
      </c>
    </row>
    <row r="10" spans="1:3" s="4" customFormat="1" ht="15.75">
      <c r="A10" s="8" t="s">
        <v>4</v>
      </c>
      <c r="B10" s="36">
        <v>3407</v>
      </c>
      <c r="C10" s="45">
        <v>1618.36475</v>
      </c>
    </row>
    <row r="11" spans="1:3" s="4" customFormat="1" ht="15.75" customHeight="1">
      <c r="A11" s="8" t="s">
        <v>5</v>
      </c>
      <c r="B11" s="36">
        <v>555</v>
      </c>
      <c r="C11" s="45">
        <v>5.3864999999999998</v>
      </c>
    </row>
    <row r="12" spans="1:3" s="4" customFormat="1" ht="15.75" customHeight="1">
      <c r="A12" s="8" t="s">
        <v>6</v>
      </c>
      <c r="B12" s="36">
        <v>1070</v>
      </c>
      <c r="C12" s="45">
        <v>880.85676999999998</v>
      </c>
    </row>
    <row r="13" spans="1:3" s="4" customFormat="1" ht="15.75">
      <c r="A13" s="8" t="s">
        <v>7</v>
      </c>
      <c r="B13" s="36">
        <v>782</v>
      </c>
      <c r="C13" s="45">
        <v>426.91629999999998</v>
      </c>
    </row>
    <row r="14" spans="1:3" s="4" customFormat="1" ht="15.75">
      <c r="A14" s="8" t="s">
        <v>8</v>
      </c>
      <c r="B14" s="36">
        <v>961</v>
      </c>
      <c r="C14" s="45">
        <v>475.33082000000002</v>
      </c>
    </row>
    <row r="15" spans="1:3" s="4" customFormat="1" ht="31.5">
      <c r="A15" s="8" t="s">
        <v>9</v>
      </c>
      <c r="B15" s="36">
        <v>2580</v>
      </c>
      <c r="C15" s="45">
        <v>12.808120000000001</v>
      </c>
    </row>
    <row r="16" spans="1:3" s="4" customFormat="1" ht="31.5">
      <c r="A16" s="8" t="s">
        <v>10</v>
      </c>
      <c r="B16" s="36">
        <v>2250</v>
      </c>
      <c r="C16" s="45">
        <f>12.71291+36.24949</f>
        <v>48.962400000000002</v>
      </c>
    </row>
    <row r="17" spans="1:3" s="4" customFormat="1" ht="31.5">
      <c r="A17" s="8" t="s">
        <v>21</v>
      </c>
      <c r="B17" s="36">
        <v>2340</v>
      </c>
      <c r="C17" s="45">
        <v>1359.4366199999999</v>
      </c>
    </row>
    <row r="18" spans="1:3" s="4" customFormat="1" ht="31.5">
      <c r="A18" s="8" t="s">
        <v>30</v>
      </c>
      <c r="B18" s="36">
        <v>2540</v>
      </c>
      <c r="C18" s="45">
        <f>12.81107+41.19716</f>
        <v>54.008229999999998</v>
      </c>
    </row>
    <row r="19" spans="1:3" s="4" customFormat="1" ht="31.5">
      <c r="A19" s="8" t="s">
        <v>20</v>
      </c>
      <c r="B19" s="36">
        <v>2540</v>
      </c>
      <c r="C19" s="46">
        <f>12.81107+41.42163</f>
        <v>54.232700000000001</v>
      </c>
    </row>
    <row r="20" spans="1:3" s="4" customFormat="1" ht="31.5">
      <c r="A20" s="8" t="s">
        <v>19</v>
      </c>
      <c r="B20" s="36">
        <v>5125</v>
      </c>
      <c r="C20" s="45">
        <v>2809.92697</v>
      </c>
    </row>
    <row r="21" spans="1:3" s="4" customFormat="1" ht="31.5">
      <c r="A21" s="8" t="s">
        <v>38</v>
      </c>
      <c r="B21" s="36">
        <v>1596</v>
      </c>
      <c r="C21" s="45">
        <v>976.62513000000001</v>
      </c>
    </row>
    <row r="22" spans="1:3" s="4" customFormat="1" ht="31.5" customHeight="1">
      <c r="A22" s="8" t="s">
        <v>11</v>
      </c>
      <c r="B22" s="36">
        <v>2138</v>
      </c>
      <c r="C22" s="45">
        <v>6.6177000000000001</v>
      </c>
    </row>
    <row r="23" spans="1:3" s="4" customFormat="1" ht="31.5">
      <c r="A23" s="8" t="s">
        <v>12</v>
      </c>
      <c r="B23" s="36">
        <v>3936</v>
      </c>
      <c r="C23" s="45">
        <v>1793.45613</v>
      </c>
    </row>
    <row r="24" spans="1:3" s="4" customFormat="1" ht="31.5">
      <c r="A24" s="8" t="s">
        <v>13</v>
      </c>
      <c r="B24" s="36">
        <v>1072</v>
      </c>
      <c r="C24" s="45">
        <v>8.6183999999999994</v>
      </c>
    </row>
    <row r="25" spans="1:3" s="4" customFormat="1" ht="31.5">
      <c r="A25" s="8" t="s">
        <v>14</v>
      </c>
      <c r="B25" s="36">
        <v>3499</v>
      </c>
      <c r="C25" s="45">
        <v>18.487179999999999</v>
      </c>
    </row>
    <row r="26" spans="1:3" s="4" customFormat="1" ht="31.5">
      <c r="A26" s="8" t="s">
        <v>15</v>
      </c>
      <c r="B26" s="36">
        <v>1880</v>
      </c>
      <c r="C26" s="46">
        <f>11.7108+35.46123</f>
        <v>47.172029999999999</v>
      </c>
    </row>
    <row r="27" spans="1:3" s="4" customFormat="1" ht="31.5">
      <c r="A27" s="8" t="s">
        <v>16</v>
      </c>
      <c r="B27" s="36">
        <v>2479</v>
      </c>
      <c r="C27" s="45">
        <v>11.888400000000001</v>
      </c>
    </row>
    <row r="28" spans="1:3" s="4" customFormat="1" ht="31.5">
      <c r="A28" s="8" t="s">
        <v>17</v>
      </c>
      <c r="B28" s="36">
        <v>987</v>
      </c>
      <c r="C28" s="45">
        <v>692.58164999999997</v>
      </c>
    </row>
    <row r="29" spans="1:3" s="4" customFormat="1" ht="31.5">
      <c r="A29" s="8" t="s">
        <v>18</v>
      </c>
      <c r="B29" s="36">
        <v>1770</v>
      </c>
      <c r="C29" s="45">
        <v>11.674799999999999</v>
      </c>
    </row>
    <row r="30" spans="1:3" s="4" customFormat="1" ht="31.5">
      <c r="A30" s="8" t="s">
        <v>22</v>
      </c>
      <c r="B30" s="36">
        <v>2969</v>
      </c>
      <c r="C30" s="45">
        <v>10.96481</v>
      </c>
    </row>
    <row r="31" spans="1:3" s="4" customFormat="1" ht="31.5">
      <c r="A31" s="8" t="s">
        <v>23</v>
      </c>
      <c r="B31" s="36">
        <v>2208</v>
      </c>
      <c r="C31" s="45">
        <v>16.159500000000001</v>
      </c>
    </row>
    <row r="32" spans="1:3" s="4" customFormat="1" ht="16.5" customHeight="1">
      <c r="A32" s="8" t="s">
        <v>24</v>
      </c>
      <c r="B32" s="36">
        <v>4182</v>
      </c>
      <c r="C32" s="46">
        <v>13.156739999999999</v>
      </c>
    </row>
    <row r="33" spans="1:3" s="4" customFormat="1" ht="31.5">
      <c r="A33" s="8" t="s">
        <v>25</v>
      </c>
      <c r="B33" s="36">
        <v>1692</v>
      </c>
      <c r="C33" s="45">
        <v>1427.58916</v>
      </c>
    </row>
    <row r="34" spans="1:3" s="4" customFormat="1" ht="15.75" customHeight="1">
      <c r="A34" s="8" t="s">
        <v>29</v>
      </c>
      <c r="B34" s="36">
        <v>872</v>
      </c>
      <c r="C34" s="45">
        <v>545.65890000000002</v>
      </c>
    </row>
    <row r="35" spans="1:3" s="4" customFormat="1" ht="31.5">
      <c r="A35" s="8" t="s">
        <v>26</v>
      </c>
      <c r="B35" s="36">
        <v>191</v>
      </c>
      <c r="C35" s="46">
        <v>965.63090999999997</v>
      </c>
    </row>
    <row r="36" spans="1:3" s="4" customFormat="1" ht="31.5">
      <c r="A36" s="8" t="s">
        <v>27</v>
      </c>
      <c r="B36" s="37">
        <v>298</v>
      </c>
      <c r="C36" s="45">
        <v>351.35032000000001</v>
      </c>
    </row>
    <row r="37" spans="1:3" s="4" customFormat="1" thickBot="1">
      <c r="A37" s="11" t="s">
        <v>28</v>
      </c>
      <c r="B37" s="37"/>
      <c r="C37" s="45">
        <v>72.682079999999999</v>
      </c>
    </row>
    <row r="38" spans="1:3" ht="33.75" thickBot="1">
      <c r="A38" s="13" t="s">
        <v>35</v>
      </c>
      <c r="B38" s="24">
        <f>SUM(B39:B42)</f>
        <v>9210</v>
      </c>
      <c r="C38" s="47">
        <f>SUM(C39:C42)</f>
        <v>5144.3168699999997</v>
      </c>
    </row>
    <row r="39" spans="1:3" s="4" customFormat="1" ht="31.5">
      <c r="A39" s="12" t="s">
        <v>31</v>
      </c>
      <c r="B39" s="38">
        <v>1880</v>
      </c>
      <c r="C39" s="48">
        <v>1182.0411799999999</v>
      </c>
    </row>
    <row r="40" spans="1:3" s="4" customFormat="1" ht="31.5">
      <c r="A40" s="9" t="s">
        <v>32</v>
      </c>
      <c r="B40" s="39">
        <v>2250</v>
      </c>
      <c r="C40" s="45">
        <v>1208.31619</v>
      </c>
    </row>
    <row r="41" spans="1:3" s="4" customFormat="1" ht="31.5">
      <c r="A41" s="9" t="s">
        <v>33</v>
      </c>
      <c r="B41" s="39">
        <v>2540</v>
      </c>
      <c r="C41" s="45">
        <v>1373.23873</v>
      </c>
    </row>
    <row r="42" spans="1:3" s="4" customFormat="1" ht="32.25" thickBot="1">
      <c r="A42" s="9" t="s">
        <v>34</v>
      </c>
      <c r="B42" s="39">
        <v>2540</v>
      </c>
      <c r="C42" s="45">
        <v>1380.7207699999999</v>
      </c>
    </row>
    <row r="43" spans="1:3" s="4" customFormat="1" ht="24" customHeight="1" thickBot="1">
      <c r="A43" s="5" t="s">
        <v>0</v>
      </c>
      <c r="B43" s="24">
        <f t="shared" ref="B43" si="1">SUM(B7+B38)</f>
        <v>67600</v>
      </c>
      <c r="C43" s="49">
        <f>SUM(C7+C38)</f>
        <v>21596.582169999998</v>
      </c>
    </row>
    <row r="44" spans="1:3" s="2" customFormat="1" ht="18.75">
      <c r="A44" s="6"/>
      <c r="C44" s="50"/>
    </row>
    <row r="45" spans="1:3" s="2" customFormat="1" ht="18.75">
      <c r="A45" s="6"/>
      <c r="B45" s="3"/>
      <c r="C45" s="50"/>
    </row>
    <row r="46" spans="1:3" s="2" customFormat="1" ht="18.75">
      <c r="A46" s="6"/>
      <c r="B46" s="3"/>
      <c r="C46" s="50"/>
    </row>
    <row r="47" spans="1:3" s="2" customFormat="1" ht="18.75">
      <c r="A47" s="6"/>
      <c r="B47" s="3"/>
      <c r="C47" s="50"/>
    </row>
    <row r="48" spans="1:3" s="2" customFormat="1" ht="18.75">
      <c r="A48" s="6"/>
      <c r="C48" s="50"/>
    </row>
    <row r="49" spans="1:3" s="2" customFormat="1" ht="18.75">
      <c r="A49" s="6"/>
      <c r="C49" s="50"/>
    </row>
    <row r="50" spans="1:3" s="2" customFormat="1" ht="18.75">
      <c r="A50" s="6"/>
      <c r="C50" s="50"/>
    </row>
    <row r="51" spans="1:3" s="2" customFormat="1" ht="18.75">
      <c r="A51" s="6"/>
      <c r="C51" s="50"/>
    </row>
  </sheetData>
  <mergeCells count="3">
    <mergeCell ref="A2:C2"/>
    <mergeCell ref="A3:C3"/>
    <mergeCell ref="A4:C4"/>
  </mergeCells>
  <phoneticPr fontId="3" type="noConversion"/>
  <pageMargins left="0.98425196850393704" right="0.39370078740157483" top="0.39370078740157483" bottom="0.39370078740157483" header="0.11811023622047245" footer="0.11811023622047245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дит.майд</vt:lpstr>
      <vt:lpstr>внут.кв</vt:lpstr>
      <vt:lpstr>зупинки</vt:lpstr>
      <vt:lpstr>тротуари</vt:lpstr>
      <vt:lpstr>дороги</vt:lpstr>
      <vt:lpstr>внут.кв!Область_печати</vt:lpstr>
      <vt:lpstr>дит.майд!Область_печати</vt:lpstr>
      <vt:lpstr>дороги!Область_печати</vt:lpstr>
      <vt:lpstr>зупинки!Область_печати</vt:lpstr>
      <vt:lpstr>тротуари!Область_печати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buxotd2</dc:creator>
  <cp:lastModifiedBy>user458</cp:lastModifiedBy>
  <cp:lastPrinted>2018-02-09T11:57:34Z</cp:lastPrinted>
  <dcterms:created xsi:type="dcterms:W3CDTF">2009-04-15T10:50:25Z</dcterms:created>
  <dcterms:modified xsi:type="dcterms:W3CDTF">2018-02-12T07:08:26Z</dcterms:modified>
</cp:coreProperties>
</file>