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8385"/>
  </bookViews>
  <sheets>
    <sheet name="s_fi_022 " sheetId="6" r:id="rId1"/>
  </sheets>
  <externalReferences>
    <externalReference r:id="rId2"/>
  </externalReferences>
  <definedNames>
    <definedName name="_xlnm.Print_Area" localSheetId="0">'s_fi_022 '!#REF!</definedName>
  </definedNames>
  <calcPr calcId="125725"/>
</workbook>
</file>

<file path=xl/calcChain.xml><?xml version="1.0" encoding="utf-8"?>
<calcChain xmlns="http://schemas.openxmlformats.org/spreadsheetml/2006/main">
  <c r="AR25" i="6"/>
  <c r="AQ25"/>
  <c r="AP25"/>
  <c r="AO25"/>
  <c r="AN25"/>
  <c r="AM25"/>
  <c r="AL25"/>
  <c r="AK25"/>
  <c r="AJ25"/>
  <c r="AI25"/>
  <c r="AH25"/>
  <c r="AG25"/>
  <c r="N25"/>
  <c r="M25"/>
  <c r="L25"/>
  <c r="K25"/>
  <c r="J25"/>
  <c r="G25"/>
  <c r="F25"/>
  <c r="E25"/>
  <c r="D25"/>
  <c r="AV24"/>
  <c r="BA24" s="1"/>
  <c r="AT24"/>
  <c r="AS24"/>
  <c r="AR24"/>
  <c r="AQ24"/>
  <c r="AP24"/>
  <c r="AO24"/>
  <c r="AN24"/>
  <c r="AM24"/>
  <c r="AL24"/>
  <c r="AK24"/>
  <c r="AJ24"/>
  <c r="AI24"/>
  <c r="AH24"/>
  <c r="AG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AT23"/>
  <c r="AS23"/>
  <c r="AR23"/>
  <c r="AQ23"/>
  <c r="AP23"/>
  <c r="AO23"/>
  <c r="AN23"/>
  <c r="AM23"/>
  <c r="AL23"/>
  <c r="AK23"/>
  <c r="AJ23"/>
  <c r="AI23"/>
  <c r="AH23"/>
  <c r="AG23"/>
  <c r="W23"/>
  <c r="V23"/>
  <c r="T23"/>
  <c r="S23"/>
  <c r="R23"/>
  <c r="Q23"/>
  <c r="P23"/>
  <c r="O23"/>
  <c r="N23"/>
  <c r="M23"/>
  <c r="L23"/>
  <c r="K23"/>
  <c r="J23"/>
  <c r="I23"/>
  <c r="H23"/>
  <c r="G23"/>
  <c r="F23"/>
  <c r="E23"/>
  <c r="D23"/>
  <c r="AZ22"/>
  <c r="AY22"/>
  <c r="AX22"/>
  <c r="AW22"/>
  <c r="AV22"/>
  <c r="AT22"/>
  <c r="AS22"/>
  <c r="AR22"/>
  <c r="AQ22"/>
  <c r="AP22"/>
  <c r="AO22"/>
  <c r="AN22"/>
  <c r="AM22"/>
  <c r="AL22"/>
  <c r="AK22"/>
  <c r="AJ22"/>
  <c r="AI22"/>
  <c r="AH22"/>
  <c r="AG22"/>
  <c r="AE22"/>
  <c r="AD22"/>
  <c r="AC22"/>
  <c r="AB22"/>
  <c r="AA22"/>
  <c r="Z22"/>
  <c r="X22"/>
  <c r="W22"/>
  <c r="V22"/>
  <c r="T22"/>
  <c r="S22"/>
  <c r="R22"/>
  <c r="Q22"/>
  <c r="P22"/>
  <c r="O22"/>
  <c r="N22"/>
  <c r="M22"/>
  <c r="L22"/>
  <c r="K22"/>
  <c r="J22"/>
  <c r="I22"/>
  <c r="H22"/>
  <c r="G22"/>
  <c r="F22"/>
  <c r="E22"/>
  <c r="D22"/>
  <c r="AZ21"/>
  <c r="AY21"/>
  <c r="AX21"/>
  <c r="AW21"/>
  <c r="AV21"/>
  <c r="AT21"/>
  <c r="AS21"/>
  <c r="AR21"/>
  <c r="AQ21"/>
  <c r="AP21"/>
  <c r="AO21"/>
  <c r="AN21"/>
  <c r="AM21"/>
  <c r="AL21"/>
  <c r="AK21"/>
  <c r="AJ21"/>
  <c r="AI21"/>
  <c r="AH21"/>
  <c r="AG21"/>
  <c r="AE21"/>
  <c r="AD21"/>
  <c r="AC21"/>
  <c r="AB21"/>
  <c r="AA21"/>
  <c r="Z21"/>
  <c r="X21"/>
  <c r="W21"/>
  <c r="V21"/>
  <c r="T21"/>
  <c r="S21"/>
  <c r="R21"/>
  <c r="Q21"/>
  <c r="P21"/>
  <c r="O21"/>
  <c r="N21"/>
  <c r="M21"/>
  <c r="L21"/>
  <c r="K21"/>
  <c r="J21"/>
  <c r="I21"/>
  <c r="H21"/>
  <c r="G21"/>
  <c r="F21"/>
  <c r="E21"/>
  <c r="D21"/>
  <c r="AZ20"/>
  <c r="AY20"/>
  <c r="AX20"/>
  <c r="AW20"/>
  <c r="BA20" s="1"/>
  <c r="AV20"/>
  <c r="AT20"/>
  <c r="AS20"/>
  <c r="AR20"/>
  <c r="AQ20"/>
  <c r="AP20"/>
  <c r="AO20"/>
  <c r="AN20"/>
  <c r="AM20"/>
  <c r="AL20"/>
  <c r="AK20"/>
  <c r="AJ20"/>
  <c r="AI20"/>
  <c r="AH20"/>
  <c r="AG20"/>
  <c r="AE20"/>
  <c r="AD20"/>
  <c r="AC20"/>
  <c r="AB20"/>
  <c r="AA20"/>
  <c r="Z20"/>
  <c r="X20"/>
  <c r="W20"/>
  <c r="U20" s="1"/>
  <c r="V20"/>
  <c r="T20"/>
  <c r="S20"/>
  <c r="R20"/>
  <c r="Q20"/>
  <c r="P20"/>
  <c r="O20"/>
  <c r="N20"/>
  <c r="M20"/>
  <c r="L20"/>
  <c r="K20"/>
  <c r="J20"/>
  <c r="I20"/>
  <c r="H20"/>
  <c r="G20"/>
  <c r="F20"/>
  <c r="E20"/>
  <c r="D20"/>
  <c r="AZ19"/>
  <c r="AY19"/>
  <c r="AX19"/>
  <c r="AW19"/>
  <c r="AV19"/>
  <c r="AT19"/>
  <c r="AS19"/>
  <c r="AR19"/>
  <c r="AQ19"/>
  <c r="AP19"/>
  <c r="AO19"/>
  <c r="AN19"/>
  <c r="AM19"/>
  <c r="AL19"/>
  <c r="AK19"/>
  <c r="AJ19"/>
  <c r="AI19"/>
  <c r="AH19"/>
  <c r="AG19"/>
  <c r="AE19"/>
  <c r="AD19"/>
  <c r="AC19"/>
  <c r="AB19"/>
  <c r="AA19"/>
  <c r="Z19"/>
  <c r="X19"/>
  <c r="W19"/>
  <c r="V19"/>
  <c r="T19"/>
  <c r="S19"/>
  <c r="R19"/>
  <c r="Q19"/>
  <c r="P19"/>
  <c r="O19"/>
  <c r="N19"/>
  <c r="M19"/>
  <c r="L19"/>
  <c r="K19"/>
  <c r="J19"/>
  <c r="I19"/>
  <c r="H19"/>
  <c r="G19"/>
  <c r="F19"/>
  <c r="E19"/>
  <c r="D19"/>
  <c r="AZ18"/>
  <c r="AZ26" s="1"/>
  <c r="AY18"/>
  <c r="AY26" s="1"/>
  <c r="AX18"/>
  <c r="AX26" s="1"/>
  <c r="AW18"/>
  <c r="AW26" s="1"/>
  <c r="AV18"/>
  <c r="AV26" s="1"/>
  <c r="AT18"/>
  <c r="AT26" s="1"/>
  <c r="AS18"/>
  <c r="AS26" s="1"/>
  <c r="AR18"/>
  <c r="AR26" s="1"/>
  <c r="AQ18"/>
  <c r="AQ26" s="1"/>
  <c r="AP18"/>
  <c r="AP26" s="1"/>
  <c r="AO18"/>
  <c r="AO26" s="1"/>
  <c r="AN18"/>
  <c r="AN26" s="1"/>
  <c r="AM18"/>
  <c r="AM26" s="1"/>
  <c r="AL18"/>
  <c r="AL26" s="1"/>
  <c r="AK18"/>
  <c r="AK26" s="1"/>
  <c r="AJ18"/>
  <c r="AJ26" s="1"/>
  <c r="AI18"/>
  <c r="AI26" s="1"/>
  <c r="AH18"/>
  <c r="AH26" s="1"/>
  <c r="AG18"/>
  <c r="AG26" s="1"/>
  <c r="AE18"/>
  <c r="AE26" s="1"/>
  <c r="AD18"/>
  <c r="AD26" s="1"/>
  <c r="AC18"/>
  <c r="AC26" s="1"/>
  <c r="AB18"/>
  <c r="AB26" s="1"/>
  <c r="AA18"/>
  <c r="AA26" s="1"/>
  <c r="Z18"/>
  <c r="X18"/>
  <c r="X26" s="1"/>
  <c r="W18"/>
  <c r="W26" s="1"/>
  <c r="V18"/>
  <c r="T18"/>
  <c r="T26" s="1"/>
  <c r="S18"/>
  <c r="S26" s="1"/>
  <c r="R18"/>
  <c r="R26" s="1"/>
  <c r="Q18"/>
  <c r="Q26" s="1"/>
  <c r="P18"/>
  <c r="P26" s="1"/>
  <c r="O18"/>
  <c r="O26" s="1"/>
  <c r="N18"/>
  <c r="N26" s="1"/>
  <c r="M18"/>
  <c r="M26" s="1"/>
  <c r="L18"/>
  <c r="L26" s="1"/>
  <c r="K18"/>
  <c r="K26" s="1"/>
  <c r="J18"/>
  <c r="J26" s="1"/>
  <c r="I18"/>
  <c r="I26" s="1"/>
  <c r="H18"/>
  <c r="H26" s="1"/>
  <c r="G18"/>
  <c r="G26" s="1"/>
  <c r="F18"/>
  <c r="F26" s="1"/>
  <c r="E18"/>
  <c r="E26" s="1"/>
  <c r="D18"/>
  <c r="C18"/>
  <c r="C26" s="1"/>
  <c r="AF19" l="1"/>
  <c r="Y20"/>
  <c r="U19"/>
  <c r="U18"/>
  <c r="Y19"/>
  <c r="AU19" s="1"/>
  <c r="AF21"/>
  <c r="Y22"/>
  <c r="BA22"/>
  <c r="AF24"/>
  <c r="Y18"/>
  <c r="BA19"/>
  <c r="U21"/>
  <c r="BA21"/>
  <c r="AF23"/>
  <c r="Y21"/>
  <c r="U22"/>
  <c r="AU24"/>
  <c r="AF22"/>
  <c r="AU22" s="1"/>
  <c r="AF25"/>
  <c r="AU23"/>
  <c r="U26"/>
  <c r="AF20"/>
  <c r="AU20" s="1"/>
  <c r="V26"/>
  <c r="BA18"/>
  <c r="AF18"/>
  <c r="AF26" s="1"/>
  <c r="D26"/>
  <c r="AU21" l="1"/>
  <c r="BA26"/>
  <c r="Y26"/>
  <c r="AU18"/>
  <c r="AU26" l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AV10" authorId="0">
      <text>
        <r>
          <rPr>
            <b/>
            <sz val="8"/>
            <color indexed="81"/>
            <rFont val="Tahoma"/>
            <family val="2"/>
            <charset val="204"/>
          </rPr>
          <t>Администратор: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<sst xmlns="http://schemas.openxmlformats.org/spreadsheetml/2006/main" count="106" uniqueCount="80">
  <si>
    <t xml:space="preserve">    Додаток 5</t>
  </si>
  <si>
    <t xml:space="preserve">    до рішення міської ради</t>
  </si>
  <si>
    <t xml:space="preserve">    від     __________________</t>
  </si>
  <si>
    <t xml:space="preserve">    №____________________ </t>
  </si>
  <si>
    <t>Державний бюджет</t>
  </si>
  <si>
    <t>Код</t>
  </si>
  <si>
    <t>Трансферти з інших місцевих бюджетів</t>
  </si>
  <si>
    <t>Трансферти іншим бюджетам</t>
  </si>
  <si>
    <t>усього</t>
  </si>
  <si>
    <t>загального фонду на:</t>
  </si>
  <si>
    <t>спеціального фонду на:</t>
  </si>
  <si>
    <t>×</t>
  </si>
  <si>
    <t>УСЬОГО</t>
  </si>
  <si>
    <t>грн.</t>
  </si>
  <si>
    <t>Субвенції</t>
  </si>
  <si>
    <t>14100000000</t>
  </si>
  <si>
    <t>Обласний бюджет Миколаївської області</t>
  </si>
  <si>
    <t>Найменування бюджету - одержувача / надавача міжбюджетного трансферту</t>
  </si>
  <si>
    <t>Усього</t>
  </si>
  <si>
    <t>14311200000</t>
  </si>
  <si>
    <t>Районний бюджет Вітовського району</t>
  </si>
  <si>
    <t>14505000000</t>
  </si>
  <si>
    <t>Бюджет Воскресенської селищної об’єднаної територіальної громади</t>
  </si>
  <si>
    <t>14519000000</t>
  </si>
  <si>
    <t>Бюджет Шевченківської сільської об’єднаної територіальної громади</t>
  </si>
  <si>
    <t>14512000000</t>
  </si>
  <si>
    <t>Бюджет Галицинівської сільської об’єднаної територіальної громади</t>
  </si>
  <si>
    <t>Реверсна дотація ***</t>
  </si>
  <si>
    <t>в тому числі:</t>
  </si>
  <si>
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  побутовими відходами (вивезення побутових відходів) та 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 </t>
  </si>
  <si>
    <t>надання пільг та житлових субсидій населенню на придбання твердого та рідкого пічного побутового палива і скрапленого газу за рахунок відповідної субвенції з державного бюджету  </t>
  </si>
  <si>
    <t xml:space="preserve">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 </t>
  </si>
  <si>
    <t xml:space="preserve">здійснення переданих видатків у сфері освіти  за рахунок коштів освітньої субвенції </t>
  </si>
  <si>
    <t xml:space="preserve"> надання державної підтримки особам з особливими освітніми потребами за рахунок відповідної субвенції з державного бюджету </t>
  </si>
  <si>
    <t xml:space="preserve">відшкодування вартості лікарських засобів для лікування окремих захворювань за рахунок відповідної субвенції з державного бюджету </t>
  </si>
  <si>
    <t xml:space="preserve">здійснення переданих видатків у сфері охорони здоров’я за рахунок коштів медичної субвенції </t>
  </si>
  <si>
    <t xml:space="preserve">на здійснення переданих видатків у сфері охорони здоров’я за рахунок коштів медичної субвенції (за рахунок цільових видатків на лікування хворих на цукровий та нецукровий діабет) </t>
  </si>
  <si>
    <t xml:space="preserve">на здійснення переданих видатків у сфері охорони здоров’я за рахунок коштів медичної субвенції (за рахунок цільових видатків на медичне обслуговування внутрішньопереміщених осіб) </t>
  </si>
  <si>
    <t xml:space="preserve">на здійснення переданих видатків у сфері охорони здоров’я за рахунок коштів медичної субвенції  </t>
  </si>
  <si>
    <t xml:space="preserve">Інші субвенції з місцевого бюджету </t>
  </si>
  <si>
    <t xml:space="preserve">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віку, за рахунок відповідної субвенції з державного бюджету </t>
  </si>
  <si>
    <t>забезпечення належних санітарно-гігієнічних умов у приміщеннях закладів загальної середньої освіти за рахунок залишку коштів освітньої субвенції, що утворився на початок бюджетного періоду</t>
  </si>
  <si>
    <t>з них:</t>
  </si>
  <si>
    <t>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</si>
  <si>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придбання ангіографічного обладнання за рахунок відповідної субвенції з державного бюджету</t>
  </si>
  <si>
    <t>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</si>
  <si>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 xml:space="preserve">підтримка осіб з особливими освітніми потребами в інклюзивних групах закладів дошкільної освіти </t>
  </si>
  <si>
    <t xml:space="preserve">придбання спеціальних засобів корекції психофізичного розвитку </t>
  </si>
  <si>
    <t>в інклюзивних групах закладів дошкільної освіти</t>
  </si>
  <si>
    <t>в інклюзивних та спеціальних класах закладів загальної середньої освіти</t>
  </si>
  <si>
    <t>в спеціальних групах закладів професійної (професійно-технічної) освіти</t>
  </si>
  <si>
    <t xml:space="preserve">закупівля дидактичних матеріалів, сучасних меблів  для початкових класів згідно з переліком, затвердженим МОН </t>
  </si>
  <si>
    <t>для підвищення кваліфікації вчителів, асистентів вчителів закладів загальної середньої освіти з інклюзивним та інтегрованим навчанням, директорів закладів загальної середньої освіти, заступників директорів з навчально-виховної (навчальної, виховної) роботи у початковій школі (або структурному підрозділі іншого закладу освіти, що забезпечує початкову освіту), а також директорів, заступників директорів з навчально-виховної (навчальної, виховної) роботи, вчителів закладів загальної середньої освіти, які є учасниками експерименту із запровадження проекту Державного стандарту початкової освіти, інтегрованого курсу природничих дисциплін, електронних підручників</t>
  </si>
  <si>
    <t xml:space="preserve"> Міжбюджетні трансферти на 2019  рік</t>
  </si>
  <si>
    <t>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</si>
  <si>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реалізацію заходів, спрямованих на підвищення якості освіти за рахунок відповідної субвенції з державного бюджету</t>
  </si>
  <si>
    <t xml:space="preserve">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</si>
  <si>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за рахунок залишку коштів медичної субвенції, що утворився на початок бюджетного періоду</t>
  </si>
  <si>
    <t>для КНП ММР «Міська лікарня № 5»  на придбання вікон і дверей металопластикових для відділень лікарні</t>
  </si>
  <si>
    <t>для КНП ММР «Міська лікарня № 5» на відшкодування витрат на пересувний флюоромобіль</t>
  </si>
  <si>
    <t xml:space="preserve"> придбання обладнання,  будівельних матеріалів, меблів, сантехніки та іншого витратного матеріалу  </t>
  </si>
  <si>
    <t xml:space="preserve">для КНП ММР «Міська лікарня № 5» на придбання медикаментів;  меблів; будівельних та господарчих матеріалів для поточного ремонту лікарні: 
 автоматичного  гематологічного  аналізатора    
</t>
  </si>
  <si>
    <t>забезпечення придбання житла для сімей учасників антитерористичної операції, особи, які здійснювали заходи із забезпечення національної безпеки і оборони, відсічі і стримування збройної агресії Російської Федерації у Донецькій та Луганській областях, які перебувають на квартирному обліку, згідно зі списком по пільзі, затвердженим Миколаївською міською радою</t>
  </si>
  <si>
    <t>придбання медичного обладнання та придбання автомобілів швидкої медичної допомоги</t>
  </si>
  <si>
    <t>придбання  обладнання, будівельних та господарчих товарів</t>
  </si>
  <si>
    <t xml:space="preserve"> медичне обслуговування громадян, які постраждали внаслідок Чорнобильської катастрофи</t>
  </si>
  <si>
    <t xml:space="preserve">відшкодування витрат на поховання учасників бойових дій та осіб з інвалідністю внаслідок війни </t>
  </si>
  <si>
    <t xml:space="preserve">  окремі заходи щодо соціального захисту осіб з інвалідністю (компенсаційні виплати особам з інвалідністю на бензин, ремонт, технічне обслуговування автомобілів, мотоколясок і на транспортне обслуговування, встановлення телефонів особам з інвалідністю  І і ІІ груп) </t>
  </si>
  <si>
    <t xml:space="preserve"> надання щомісячної матеріальної допомоги учасникам бойових дій у роки Другої світової війни </t>
  </si>
  <si>
    <t xml:space="preserve"> надання одноразової матеріальної допомоги сім'ям загиблих та померлих учасників бойових дій в Афганістані, інвалідам війни в Афганістані</t>
  </si>
  <si>
    <t xml:space="preserve"> надання одноразової матеріальної допомоги громадянам, які постраждали внаслідок Чорнобильської катастрофи (І категорії), та дітям-інвалідам, інвалідність яких пов'язана з наслідками Чорнобильської катастрофи</t>
  </si>
  <si>
    <t xml:space="preserve">  надання щомісячної матеріальної допомоги  дітям військовослужбовців, які загинули, пропали безвісти  або померли внаслідок поранення, контузії чи каліцтва, одержаних при виконанні службових обов'язків  під час участі в антитерористичній операції (АТО) на сході України</t>
  </si>
  <si>
    <t xml:space="preserve"> надання  матеріальної допомоги сім'ям загиблих  та померлих учасників бойових дій, які брали участь в антитерористичній операції на сході України</t>
  </si>
  <si>
    <t xml:space="preserve"> розвиток спортивної інфраструктури </t>
  </si>
  <si>
    <t xml:space="preserve"> реалізацію мікропроектів місцевого розвитку </t>
  </si>
  <si>
    <t>забезпечення препаратами інсуліну жителів Миколаївської області, хворих на цукровий діабет, у 2019 році</t>
  </si>
  <si>
    <t xml:space="preserve">забезпечення якісної, сучасної та доступної загальної середньої освіти «Нова українська школа» на закупівлю музичних інструментів, комп’ютерного обладнання, відповідного мультимедійного контенту для закладів загальної середньої освіти </t>
  </si>
  <si>
    <t>дотація на:</t>
  </si>
  <si>
    <t xml:space="preserve">за рахунок стабілізаційної дотації з державного бюджету </t>
  </si>
  <si>
    <t xml:space="preserve">для  лікування хворих на  цукровий та нецукровий діабет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</si>
</sst>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right" vertical="top"/>
    </xf>
    <xf numFmtId="3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/>
    <xf numFmtId="0" fontId="10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0" fontId="11" fillId="0" borderId="0" xfId="0" applyFont="1" applyFill="1"/>
    <xf numFmtId="0" fontId="12" fillId="0" borderId="0" xfId="0" applyFont="1" applyFill="1"/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7" fillId="0" borderId="0" xfId="0" applyNumberFormat="1" applyFont="1" applyFill="1" applyBorder="1" applyAlignment="1" applyProtection="1">
      <alignment vertical="center" wrapText="1"/>
    </xf>
  </cellXfs>
  <cellStyles count="1">
    <cellStyle name="Обычный" xfId="0" builtinId="0"/>
  </cellStyles>
  <dxfs count="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da\2019\&#1047;&#1052;&#1030;&#1053;&#1048;\&#1059;&#1058;&#1054;&#1063;&#1053;&#1045;&#1053;&#1030;%20&#1055;&#1054;&#1050;&#1040;&#1047;&#1053;&#1048;&#1050;&#1048;%20&#1047;&#1052;&#1030;&#1053;&#1048;%20%20+%20&#1092;&#1086;&#1088;&#1084;&#1091;&#1083;&#1080;\s_fi_%20022%20&#1059;&#1090;&#1086;&#1095;&#1085;&#1077;&#1085;&#1110;%20&#1087;&#1086;&#1082;&#1072;&#1079;&#1085;&#1080;&#1082;&#1080;%20&#1044;&#1086;&#1076;&#1072;&#1090;&#1086;&#1082;%205%20+%20&#1092;&#1086;&#1088;&#1084;&#1091;&#1083;&#1080;%20_1%20977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s_fi_013 ут"/>
      <sheetName val="s_fi_021-зміни"/>
      <sheetName val="s_fi_021 ут"/>
      <sheetName val="зміни"/>
      <sheetName val="s_fi_025 ут"/>
    </sheetNames>
    <sheetDataSet>
      <sheetData sheetId="0"/>
      <sheetData sheetId="1">
        <row r="18">
          <cell r="V18">
            <v>0</v>
          </cell>
        </row>
      </sheetData>
      <sheetData sheetId="2"/>
      <sheetData sheetId="3">
        <row r="18">
          <cell r="C18">
            <v>168026400</v>
          </cell>
          <cell r="D18">
            <v>1087800</v>
          </cell>
          <cell r="E18">
            <v>647626400</v>
          </cell>
          <cell r="F18">
            <v>1529345</v>
          </cell>
          <cell r="G18">
            <v>6173000</v>
          </cell>
          <cell r="H18">
            <v>10361880</v>
          </cell>
          <cell r="I18">
            <v>2081514</v>
          </cell>
          <cell r="J18">
            <v>1139065</v>
          </cell>
          <cell r="K18">
            <v>4060533</v>
          </cell>
          <cell r="L18">
            <v>246566</v>
          </cell>
          <cell r="M18">
            <v>134490</v>
          </cell>
          <cell r="N18">
            <v>2415957</v>
          </cell>
          <cell r="O18">
            <v>267500</v>
          </cell>
          <cell r="P18">
            <v>5348908</v>
          </cell>
          <cell r="Q18">
            <v>5326141</v>
          </cell>
          <cell r="R18">
            <v>22767</v>
          </cell>
          <cell r="S18">
            <v>3241700</v>
          </cell>
          <cell r="U18">
            <v>6341100</v>
          </cell>
          <cell r="V18">
            <v>1663200</v>
          </cell>
          <cell r="Y18">
            <v>220700</v>
          </cell>
          <cell r="AC18">
            <v>0</v>
          </cell>
          <cell r="AD18">
            <v>5769250</v>
          </cell>
          <cell r="AF18">
            <v>779200</v>
          </cell>
          <cell r="AG18">
            <v>462488</v>
          </cell>
          <cell r="AH18">
            <v>224770</v>
          </cell>
          <cell r="AI18">
            <v>3639846</v>
          </cell>
          <cell r="AJ18">
            <v>556800</v>
          </cell>
          <cell r="AK18">
            <v>306000</v>
          </cell>
          <cell r="AL18">
            <v>462000</v>
          </cell>
          <cell r="AM18">
            <v>650000</v>
          </cell>
          <cell r="AN18">
            <v>5500000</v>
          </cell>
          <cell r="AO18">
            <v>1308000</v>
          </cell>
          <cell r="AP18">
            <v>0</v>
          </cell>
          <cell r="AQ18">
            <v>1670500</v>
          </cell>
          <cell r="AR18">
            <v>1177205</v>
          </cell>
          <cell r="AS18">
            <v>398000</v>
          </cell>
          <cell r="AU18">
            <v>0</v>
          </cell>
          <cell r="AV18">
            <v>55000000</v>
          </cell>
          <cell r="AW18">
            <v>399517</v>
          </cell>
          <cell r="AX18">
            <v>5000000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13829200</v>
          </cell>
          <cell r="AB19">
            <v>0</v>
          </cell>
          <cell r="AC19">
            <v>0</v>
          </cell>
          <cell r="AD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7413500</v>
          </cell>
          <cell r="AB20">
            <v>110087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6948500</v>
          </cell>
          <cell r="AC21">
            <v>522570.07</v>
          </cell>
          <cell r="AD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5105500</v>
          </cell>
          <cell r="Z22">
            <v>200000</v>
          </cell>
          <cell r="AA22">
            <v>406096</v>
          </cell>
          <cell r="AC22">
            <v>0</v>
          </cell>
          <cell r="AD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47495</v>
          </cell>
          <cell r="AQ22">
            <v>0</v>
          </cell>
          <cell r="AR22">
            <v>0</v>
          </cell>
          <cell r="AS22">
            <v>0</v>
          </cell>
        </row>
        <row r="23">
          <cell r="AO23">
            <v>0</v>
          </cell>
          <cell r="AP23">
            <v>0</v>
          </cell>
          <cell r="AQ23">
            <v>0</v>
          </cell>
        </row>
        <row r="24">
          <cell r="P24">
            <v>0</v>
          </cell>
          <cell r="AO24">
            <v>0</v>
          </cell>
          <cell r="AP24">
            <v>0</v>
          </cell>
          <cell r="AQ24">
            <v>0</v>
          </cell>
          <cell r="AU24">
            <v>102832700</v>
          </cell>
        </row>
        <row r="25">
          <cell r="AO25">
            <v>0</v>
          </cell>
          <cell r="AP25">
            <v>0</v>
          </cell>
          <cell r="AQ25">
            <v>0</v>
          </cell>
        </row>
      </sheetData>
      <sheetData sheetId="4">
        <row r="18">
          <cell r="C18">
            <v>83600</v>
          </cell>
          <cell r="D18">
            <v>904794.71</v>
          </cell>
          <cell r="Q18">
            <v>0</v>
          </cell>
          <cell r="Z18">
            <v>0</v>
          </cell>
        </row>
        <row r="19">
          <cell r="I19">
            <v>0</v>
          </cell>
          <cell r="Q19">
            <v>0</v>
          </cell>
          <cell r="Z19">
            <v>0</v>
          </cell>
          <cell r="AU19">
            <v>0</v>
          </cell>
        </row>
        <row r="20">
          <cell r="I20">
            <v>0</v>
          </cell>
          <cell r="Q20">
            <v>0</v>
          </cell>
          <cell r="Z20">
            <v>0</v>
          </cell>
          <cell r="AU20">
            <v>0</v>
          </cell>
        </row>
        <row r="21">
          <cell r="I21">
            <v>0</v>
          </cell>
          <cell r="Q21">
            <v>0</v>
          </cell>
          <cell r="Z21">
            <v>0</v>
          </cell>
          <cell r="AU21">
            <v>0</v>
          </cell>
        </row>
        <row r="22">
          <cell r="I22">
            <v>0</v>
          </cell>
          <cell r="Q22">
            <v>0</v>
          </cell>
          <cell r="Z22">
            <v>0</v>
          </cell>
          <cell r="AU22">
            <v>0</v>
          </cell>
        </row>
        <row r="23">
          <cell r="AU23">
            <v>0</v>
          </cell>
        </row>
        <row r="24">
          <cell r="Q24">
            <v>0</v>
          </cell>
          <cell r="AU24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6"/>
  <sheetViews>
    <sheetView tabSelected="1" view="pageBreakPreview" topLeftCell="AG4" zoomScale="60" workbookViewId="0">
      <selection activeCell="BD25" sqref="BD25"/>
    </sheetView>
  </sheetViews>
  <sheetFormatPr defaultRowHeight="15"/>
  <cols>
    <col min="1" max="1" width="17.85546875" style="8" customWidth="1"/>
    <col min="2" max="2" width="46.7109375" style="8" customWidth="1"/>
    <col min="3" max="3" width="18.85546875" style="8" customWidth="1"/>
    <col min="4" max="4" width="42.7109375" style="8" customWidth="1"/>
    <col min="5" max="5" width="27.85546875" style="8" customWidth="1"/>
    <col min="6" max="6" width="40.85546875" style="8" customWidth="1"/>
    <col min="7" max="7" width="53" style="8" customWidth="1"/>
    <col min="8" max="8" width="43.5703125" style="8" customWidth="1"/>
    <col min="9" max="9" width="34.85546875" style="8" customWidth="1"/>
    <col min="10" max="10" width="26.140625" style="8" customWidth="1"/>
    <col min="11" max="11" width="27.42578125" style="8" customWidth="1"/>
    <col min="12" max="12" width="28.7109375" style="8" customWidth="1"/>
    <col min="13" max="13" width="25.5703125" style="8" customWidth="1"/>
    <col min="14" max="14" width="19.42578125" style="8" customWidth="1"/>
    <col min="15" max="15" width="18.5703125" style="8" customWidth="1"/>
    <col min="16" max="16" width="17.28515625" style="8" customWidth="1"/>
    <col min="17" max="17" width="25.5703125" style="8" customWidth="1"/>
    <col min="18" max="18" width="23.7109375" style="8" customWidth="1"/>
    <col min="19" max="19" width="52.7109375" style="8" customWidth="1"/>
    <col min="20" max="20" width="25.85546875" style="8" customWidth="1"/>
    <col min="21" max="21" width="25.140625" style="8" customWidth="1"/>
    <col min="22" max="22" width="23.42578125" style="8" customWidth="1"/>
    <col min="23" max="23" width="31.140625" style="8" customWidth="1"/>
    <col min="24" max="24" width="25.140625" style="8" customWidth="1"/>
    <col min="25" max="25" width="31.5703125" style="8" customWidth="1"/>
    <col min="26" max="26" width="32.7109375" style="8" customWidth="1"/>
    <col min="27" max="27" width="30.140625" style="8" customWidth="1"/>
    <col min="28" max="28" width="37.42578125" style="8" customWidth="1"/>
    <col min="29" max="29" width="26.28515625" style="8" customWidth="1"/>
    <col min="30" max="30" width="32.5703125" style="8" customWidth="1"/>
    <col min="31" max="31" width="27.7109375" style="8" customWidth="1"/>
    <col min="32" max="32" width="24.7109375" style="8" customWidth="1"/>
    <col min="33" max="33" width="21.7109375" style="8" customWidth="1"/>
    <col min="34" max="34" width="22.5703125" style="8" customWidth="1"/>
    <col min="35" max="35" width="25.85546875" style="8" customWidth="1"/>
    <col min="36" max="36" width="19.5703125" style="8" customWidth="1"/>
    <col min="37" max="37" width="15.85546875" style="8" customWidth="1"/>
    <col min="38" max="38" width="19.5703125" style="8" customWidth="1"/>
    <col min="39" max="39" width="21.28515625" style="8" customWidth="1"/>
    <col min="40" max="40" width="25.140625" style="8" customWidth="1"/>
    <col min="41" max="41" width="18.28515625" style="8" customWidth="1"/>
    <col min="42" max="42" width="16.140625" style="8" customWidth="1"/>
    <col min="43" max="43" width="20.28515625" style="8" customWidth="1"/>
    <col min="44" max="44" width="17.5703125" style="8" customWidth="1"/>
    <col min="45" max="45" width="19.5703125" style="8" customWidth="1"/>
    <col min="46" max="46" width="21.28515625" style="8" customWidth="1"/>
    <col min="47" max="47" width="21.140625" style="8" customWidth="1"/>
    <col min="48" max="48" width="17" style="8" customWidth="1"/>
    <col min="49" max="49" width="19" style="8" customWidth="1"/>
    <col min="50" max="50" width="21.5703125" style="8" customWidth="1"/>
    <col min="51" max="51" width="20.85546875" style="8" customWidth="1"/>
    <col min="52" max="52" width="9.140625" style="8" customWidth="1"/>
    <col min="53" max="53" width="17.7109375" style="8" customWidth="1"/>
    <col min="54" max="16384" width="9.140625" style="15"/>
  </cols>
  <sheetData>
    <row r="1" spans="1:53" s="14" customFormat="1" ht="20.25">
      <c r="A1" s="5"/>
      <c r="B1" s="5"/>
      <c r="C1" s="5"/>
      <c r="D1" s="6"/>
      <c r="E1" s="6"/>
      <c r="F1" s="6"/>
      <c r="G1" s="20" t="s">
        <v>0</v>
      </c>
      <c r="H1" s="6"/>
      <c r="I1" s="7"/>
      <c r="J1" s="7"/>
      <c r="K1" s="6"/>
      <c r="L1" s="5"/>
      <c r="M1" s="6"/>
      <c r="N1" s="6"/>
      <c r="O1" s="6"/>
      <c r="P1" s="6"/>
      <c r="Q1" s="5"/>
      <c r="R1" s="6"/>
      <c r="S1" s="6"/>
      <c r="T1" s="6"/>
      <c r="U1" s="6"/>
      <c r="V1" s="6"/>
      <c r="W1" s="6"/>
      <c r="X1" s="6"/>
      <c r="Y1" s="6"/>
      <c r="Z1" s="5"/>
      <c r="AA1" s="6"/>
      <c r="AB1" s="6"/>
      <c r="AC1" s="6"/>
      <c r="AD1" s="6"/>
      <c r="AE1" s="6"/>
      <c r="AF1" s="6"/>
      <c r="AG1" s="6"/>
      <c r="AH1" s="6"/>
      <c r="AI1" s="6"/>
      <c r="AJ1" s="6"/>
      <c r="AK1" s="5"/>
      <c r="AL1" s="6"/>
      <c r="AM1" s="5"/>
      <c r="AN1" s="5"/>
      <c r="AO1" s="5"/>
      <c r="AP1" s="5"/>
      <c r="AQ1" s="6"/>
      <c r="AR1" s="5"/>
      <c r="AS1" s="6"/>
      <c r="AT1" s="5"/>
      <c r="AU1" s="6"/>
      <c r="AV1" s="6"/>
      <c r="AW1" s="6"/>
      <c r="AX1" s="6"/>
      <c r="AY1" s="5"/>
      <c r="AZ1" s="6"/>
      <c r="BA1" s="6"/>
    </row>
    <row r="2" spans="1:53" s="14" customFormat="1" ht="20.25">
      <c r="A2" s="5"/>
      <c r="B2" s="5"/>
      <c r="C2" s="5"/>
      <c r="D2" s="6"/>
      <c r="E2" s="6"/>
      <c r="F2" s="6"/>
      <c r="G2" s="20" t="s">
        <v>1</v>
      </c>
      <c r="H2" s="6"/>
      <c r="I2" s="7"/>
      <c r="J2" s="7"/>
      <c r="K2" s="6"/>
      <c r="L2" s="5"/>
      <c r="M2" s="6"/>
      <c r="N2" s="6"/>
      <c r="O2" s="6"/>
      <c r="P2" s="6"/>
      <c r="Q2" s="5"/>
      <c r="R2" s="6"/>
      <c r="S2" s="6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6"/>
      <c r="AJ2" s="6"/>
      <c r="AK2" s="5"/>
      <c r="AL2" s="6"/>
      <c r="AM2" s="5"/>
      <c r="AN2" s="5"/>
      <c r="AO2" s="5"/>
      <c r="AP2" s="5"/>
      <c r="AQ2" s="6"/>
      <c r="AR2" s="5"/>
      <c r="AS2" s="6"/>
      <c r="AT2" s="5"/>
      <c r="AU2" s="6"/>
      <c r="AV2" s="6"/>
      <c r="AW2" s="6"/>
      <c r="AX2" s="6"/>
      <c r="AY2" s="5"/>
      <c r="AZ2" s="6"/>
      <c r="BA2" s="6"/>
    </row>
    <row r="3" spans="1:53" s="14" customFormat="1" ht="20.25">
      <c r="A3" s="5"/>
      <c r="B3" s="5"/>
      <c r="C3" s="5"/>
      <c r="D3" s="6"/>
      <c r="E3" s="6"/>
      <c r="F3" s="6"/>
      <c r="G3" s="20" t="s">
        <v>2</v>
      </c>
      <c r="H3" s="6"/>
      <c r="I3" s="7"/>
      <c r="J3" s="7"/>
      <c r="K3" s="6"/>
      <c r="L3" s="5"/>
      <c r="M3" s="6"/>
      <c r="N3" s="6"/>
      <c r="O3" s="6"/>
      <c r="P3" s="6"/>
      <c r="Q3" s="5"/>
      <c r="R3" s="6"/>
      <c r="S3" s="6"/>
      <c r="T3" s="6"/>
      <c r="U3" s="6"/>
      <c r="V3" s="6"/>
      <c r="W3" s="6"/>
      <c r="X3" s="6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5"/>
      <c r="AL3" s="6"/>
      <c r="AM3" s="5"/>
      <c r="AN3" s="5"/>
      <c r="AO3" s="5"/>
      <c r="AP3" s="5"/>
      <c r="AQ3" s="5"/>
      <c r="AR3" s="5"/>
      <c r="AS3" s="5"/>
      <c r="AT3" s="5"/>
      <c r="AU3" s="6"/>
      <c r="AV3" s="6"/>
      <c r="AW3" s="6"/>
      <c r="AX3" s="6"/>
      <c r="AY3" s="5"/>
      <c r="AZ3" s="6"/>
      <c r="BA3" s="6"/>
    </row>
    <row r="4" spans="1:53" s="14" customFormat="1" ht="20.25">
      <c r="A4" s="5"/>
      <c r="B4" s="5"/>
      <c r="C4" s="5"/>
      <c r="D4" s="6"/>
      <c r="E4" s="6"/>
      <c r="F4" s="6"/>
      <c r="G4" s="20" t="s">
        <v>3</v>
      </c>
      <c r="H4" s="6"/>
      <c r="I4" s="7"/>
      <c r="J4" s="7"/>
      <c r="K4" s="6"/>
      <c r="L4" s="5"/>
      <c r="M4" s="6"/>
      <c r="N4" s="6"/>
      <c r="O4" s="6"/>
      <c r="P4" s="6"/>
      <c r="Q4" s="5"/>
      <c r="R4" s="6"/>
      <c r="S4" s="6"/>
      <c r="T4" s="6"/>
      <c r="U4" s="6"/>
      <c r="V4" s="6"/>
      <c r="W4" s="6"/>
      <c r="X4" s="6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5"/>
      <c r="AL4" s="6"/>
      <c r="AM4" s="5"/>
      <c r="AN4" s="5"/>
      <c r="AO4" s="5"/>
      <c r="AP4" s="5"/>
      <c r="AQ4" s="5"/>
      <c r="AR4" s="5"/>
      <c r="AS4" s="5"/>
      <c r="AT4" s="5"/>
      <c r="AU4" s="6"/>
      <c r="AV4" s="6"/>
      <c r="AW4" s="6"/>
      <c r="AX4" s="6"/>
      <c r="AY4" s="5"/>
      <c r="AZ4" s="6"/>
      <c r="BA4" s="6"/>
    </row>
    <row r="5" spans="1:53" s="14" customFormat="1" ht="15.7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5"/>
      <c r="AW5" s="6"/>
      <c r="AX5" s="6"/>
      <c r="AY5" s="6"/>
      <c r="AZ5" s="6"/>
      <c r="BA5" s="6"/>
    </row>
    <row r="6" spans="1:53">
      <c r="A6" s="7"/>
      <c r="B6" s="7"/>
      <c r="C6" s="7"/>
      <c r="AV6" s="7"/>
    </row>
    <row r="7" spans="1:53" ht="45" customHeight="1">
      <c r="A7" s="60"/>
      <c r="B7" s="2"/>
      <c r="C7" s="2"/>
      <c r="D7" s="61" t="s">
        <v>53</v>
      </c>
      <c r="E7" s="61"/>
      <c r="F7" s="61"/>
      <c r="G7" s="61"/>
      <c r="H7" s="16"/>
      <c r="I7" s="16"/>
      <c r="J7" s="16"/>
      <c r="K7" s="2"/>
      <c r="L7" s="29"/>
      <c r="M7" s="29"/>
      <c r="N7" s="29"/>
      <c r="O7" s="29"/>
      <c r="P7" s="29"/>
      <c r="Q7" s="29"/>
      <c r="R7" s="29"/>
      <c r="S7" s="29"/>
      <c r="T7" s="29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27"/>
      <c r="AK7" s="27"/>
      <c r="AL7" s="27"/>
      <c r="AM7" s="27"/>
      <c r="AN7" s="27"/>
      <c r="AO7" s="27"/>
      <c r="AP7" s="27"/>
      <c r="AQ7" s="27"/>
      <c r="AR7" s="27"/>
      <c r="AS7" s="16"/>
      <c r="AT7" s="27"/>
      <c r="AU7" s="27"/>
      <c r="AV7" s="27"/>
      <c r="AW7" s="27"/>
      <c r="AX7" s="27"/>
      <c r="AY7" s="27"/>
      <c r="AZ7" s="27"/>
      <c r="BA7" s="27"/>
    </row>
    <row r="8" spans="1:53" ht="18.75">
      <c r="A8" s="30"/>
      <c r="B8" s="30"/>
      <c r="C8" s="23"/>
    </row>
    <row r="9" spans="1:53">
      <c r="A9" s="1"/>
      <c r="B9" s="1"/>
      <c r="C9" s="1"/>
      <c r="AV9" s="1"/>
    </row>
    <row r="10" spans="1:53">
      <c r="A10" s="1"/>
      <c r="B10" s="1"/>
      <c r="C10" s="1"/>
      <c r="G10" s="17" t="s">
        <v>13</v>
      </c>
      <c r="P10" s="17" t="s">
        <v>13</v>
      </c>
      <c r="X10" s="9" t="s">
        <v>13</v>
      </c>
      <c r="AF10" s="9" t="s">
        <v>13</v>
      </c>
      <c r="AL10" s="9"/>
      <c r="AR10" s="9" t="s">
        <v>13</v>
      </c>
      <c r="AU10" s="7"/>
      <c r="AV10" s="3"/>
      <c r="BA10" s="9" t="s">
        <v>13</v>
      </c>
    </row>
    <row r="11" spans="1:53" ht="49.5" customHeight="1">
      <c r="A11" s="31" t="s">
        <v>5</v>
      </c>
      <c r="B11" s="31" t="s">
        <v>17</v>
      </c>
      <c r="C11" s="28"/>
      <c r="D11" s="32" t="s">
        <v>6</v>
      </c>
      <c r="E11" s="33"/>
      <c r="F11" s="33"/>
      <c r="G11" s="34"/>
      <c r="H11" s="32" t="s">
        <v>6</v>
      </c>
      <c r="I11" s="33"/>
      <c r="J11" s="33"/>
      <c r="K11" s="33"/>
      <c r="L11" s="33"/>
      <c r="M11" s="33"/>
      <c r="N11" s="33"/>
      <c r="O11" s="33"/>
      <c r="P11" s="34"/>
      <c r="Q11" s="32" t="s">
        <v>6</v>
      </c>
      <c r="R11" s="33"/>
      <c r="S11" s="33"/>
      <c r="T11" s="33"/>
      <c r="U11" s="33"/>
      <c r="V11" s="33"/>
      <c r="W11" s="33"/>
      <c r="X11" s="34"/>
      <c r="Y11" s="32" t="s">
        <v>6</v>
      </c>
      <c r="Z11" s="33"/>
      <c r="AA11" s="33"/>
      <c r="AB11" s="33"/>
      <c r="AC11" s="33"/>
      <c r="AD11" s="33"/>
      <c r="AE11" s="33"/>
      <c r="AF11" s="34"/>
      <c r="AG11" s="32" t="s">
        <v>6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40"/>
      <c r="AS11" s="32" t="s">
        <v>6</v>
      </c>
      <c r="AT11" s="34"/>
      <c r="AU11" s="36" t="s">
        <v>18</v>
      </c>
      <c r="AV11" s="32" t="s">
        <v>7</v>
      </c>
      <c r="AW11" s="33"/>
      <c r="AX11" s="33"/>
      <c r="AY11" s="33"/>
      <c r="AZ11" s="33"/>
      <c r="BA11" s="34"/>
    </row>
    <row r="12" spans="1:53" ht="42.75" customHeight="1">
      <c r="A12" s="31"/>
      <c r="B12" s="31"/>
      <c r="C12" s="36" t="s">
        <v>77</v>
      </c>
      <c r="D12" s="32" t="s">
        <v>14</v>
      </c>
      <c r="E12" s="33"/>
      <c r="F12" s="33"/>
      <c r="G12" s="34"/>
      <c r="H12" s="32" t="s">
        <v>14</v>
      </c>
      <c r="I12" s="33"/>
      <c r="J12" s="33"/>
      <c r="K12" s="33"/>
      <c r="L12" s="33"/>
      <c r="M12" s="33"/>
      <c r="N12" s="33"/>
      <c r="O12" s="33"/>
      <c r="P12" s="34"/>
      <c r="Q12" s="32" t="s">
        <v>14</v>
      </c>
      <c r="R12" s="33"/>
      <c r="S12" s="33"/>
      <c r="T12" s="33"/>
      <c r="U12" s="33"/>
      <c r="V12" s="33"/>
      <c r="W12" s="33"/>
      <c r="X12" s="34"/>
      <c r="Y12" s="32" t="s">
        <v>14</v>
      </c>
      <c r="Z12" s="33"/>
      <c r="AA12" s="33"/>
      <c r="AB12" s="33"/>
      <c r="AC12" s="33"/>
      <c r="AD12" s="33"/>
      <c r="AE12" s="33"/>
      <c r="AF12" s="34"/>
      <c r="AG12" s="32" t="s">
        <v>14</v>
      </c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4"/>
      <c r="AS12" s="32" t="s">
        <v>14</v>
      </c>
      <c r="AT12" s="34"/>
      <c r="AU12" s="37"/>
      <c r="AV12" s="36" t="s">
        <v>27</v>
      </c>
      <c r="AW12" s="41" t="s">
        <v>14</v>
      </c>
      <c r="AX12" s="42"/>
      <c r="AY12" s="42"/>
      <c r="AZ12" s="43"/>
      <c r="BA12" s="36" t="s">
        <v>8</v>
      </c>
    </row>
    <row r="13" spans="1:53" ht="50.25" customHeight="1">
      <c r="A13" s="31"/>
      <c r="B13" s="31"/>
      <c r="C13" s="38"/>
      <c r="D13" s="32" t="s">
        <v>9</v>
      </c>
      <c r="E13" s="33"/>
      <c r="F13" s="33"/>
      <c r="G13" s="34"/>
      <c r="H13" s="32" t="s">
        <v>9</v>
      </c>
      <c r="I13" s="33"/>
      <c r="J13" s="33"/>
      <c r="K13" s="33"/>
      <c r="L13" s="33"/>
      <c r="M13" s="33"/>
      <c r="N13" s="33"/>
      <c r="O13" s="33"/>
      <c r="P13" s="34"/>
      <c r="Q13" s="32" t="s">
        <v>9</v>
      </c>
      <c r="R13" s="33"/>
      <c r="S13" s="33"/>
      <c r="T13" s="33"/>
      <c r="U13" s="33"/>
      <c r="V13" s="33"/>
      <c r="W13" s="33"/>
      <c r="X13" s="34"/>
      <c r="Y13" s="32" t="s">
        <v>9</v>
      </c>
      <c r="Z13" s="33"/>
      <c r="AA13" s="33"/>
      <c r="AB13" s="33"/>
      <c r="AC13" s="33"/>
      <c r="AD13" s="33"/>
      <c r="AE13" s="33"/>
      <c r="AF13" s="34"/>
      <c r="AG13" s="32" t="s">
        <v>9</v>
      </c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4"/>
      <c r="AS13" s="24" t="s">
        <v>9</v>
      </c>
      <c r="AT13" s="24" t="s">
        <v>10</v>
      </c>
      <c r="AU13" s="37"/>
      <c r="AV13" s="37"/>
      <c r="AW13" s="41" t="s">
        <v>9</v>
      </c>
      <c r="AX13" s="43"/>
      <c r="AY13" s="41" t="s">
        <v>10</v>
      </c>
      <c r="AZ13" s="43"/>
      <c r="BA13" s="37"/>
    </row>
    <row r="14" spans="1:53" ht="15.75" customHeight="1">
      <c r="A14" s="31"/>
      <c r="B14" s="31"/>
      <c r="C14" s="36" t="s">
        <v>78</v>
      </c>
      <c r="D14" s="31" t="s">
        <v>29</v>
      </c>
      <c r="E14" s="31" t="s">
        <v>30</v>
      </c>
      <c r="F14" s="31" t="s">
        <v>40</v>
      </c>
      <c r="G14" s="31" t="s">
        <v>54</v>
      </c>
      <c r="H14" s="31" t="s">
        <v>31</v>
      </c>
      <c r="I14" s="31" t="s">
        <v>56</v>
      </c>
      <c r="J14" s="31" t="s">
        <v>32</v>
      </c>
      <c r="K14" s="36" t="s">
        <v>41</v>
      </c>
      <c r="L14" s="31" t="s">
        <v>33</v>
      </c>
      <c r="M14" s="35" t="s">
        <v>42</v>
      </c>
      <c r="N14" s="35"/>
      <c r="O14" s="35"/>
      <c r="P14" s="35"/>
      <c r="Q14" s="36" t="s">
        <v>43</v>
      </c>
      <c r="R14" s="48" t="s">
        <v>28</v>
      </c>
      <c r="S14" s="49"/>
      <c r="T14" s="31" t="s">
        <v>34</v>
      </c>
      <c r="U14" s="31" t="s">
        <v>35</v>
      </c>
      <c r="V14" s="48" t="s">
        <v>28</v>
      </c>
      <c r="W14" s="49"/>
      <c r="X14" s="50"/>
      <c r="Y14" s="36" t="s">
        <v>57</v>
      </c>
      <c r="Z14" s="54" t="s">
        <v>28</v>
      </c>
      <c r="AA14" s="55"/>
      <c r="AB14" s="55"/>
      <c r="AC14" s="55"/>
      <c r="AD14" s="56"/>
      <c r="AE14" s="36" t="s">
        <v>44</v>
      </c>
      <c r="AF14" s="36" t="s">
        <v>39</v>
      </c>
      <c r="AG14" s="48" t="s">
        <v>28</v>
      </c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50"/>
      <c r="AS14" s="36" t="s">
        <v>55</v>
      </c>
      <c r="AT14" s="36" t="s">
        <v>45</v>
      </c>
      <c r="AU14" s="37"/>
      <c r="AV14" s="37"/>
      <c r="AW14" s="36" t="s">
        <v>63</v>
      </c>
      <c r="AX14" s="36" t="s">
        <v>76</v>
      </c>
      <c r="AY14" s="36" t="s">
        <v>62</v>
      </c>
      <c r="AZ14" s="36"/>
      <c r="BA14" s="37"/>
    </row>
    <row r="15" spans="1:53" ht="62.25" customHeight="1">
      <c r="A15" s="31"/>
      <c r="B15" s="31"/>
      <c r="C15" s="37"/>
      <c r="D15" s="31"/>
      <c r="E15" s="31"/>
      <c r="F15" s="31"/>
      <c r="G15" s="31"/>
      <c r="H15" s="31"/>
      <c r="I15" s="31"/>
      <c r="J15" s="31"/>
      <c r="K15" s="37"/>
      <c r="L15" s="31"/>
      <c r="M15" s="44" t="s">
        <v>46</v>
      </c>
      <c r="N15" s="46" t="s">
        <v>47</v>
      </c>
      <c r="O15" s="47"/>
      <c r="P15" s="47"/>
      <c r="Q15" s="37"/>
      <c r="R15" s="51"/>
      <c r="S15" s="52"/>
      <c r="T15" s="31"/>
      <c r="U15" s="31"/>
      <c r="V15" s="51"/>
      <c r="W15" s="52"/>
      <c r="X15" s="53"/>
      <c r="Y15" s="37"/>
      <c r="Z15" s="57"/>
      <c r="AA15" s="58"/>
      <c r="AB15" s="58"/>
      <c r="AC15" s="58"/>
      <c r="AD15" s="59"/>
      <c r="AE15" s="37"/>
      <c r="AF15" s="37"/>
      <c r="AG15" s="51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3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ht="366" customHeight="1">
      <c r="A16" s="31"/>
      <c r="B16" s="31"/>
      <c r="C16" s="38"/>
      <c r="D16" s="31"/>
      <c r="E16" s="31"/>
      <c r="F16" s="31"/>
      <c r="G16" s="31"/>
      <c r="H16" s="31"/>
      <c r="I16" s="31"/>
      <c r="J16" s="31"/>
      <c r="K16" s="38"/>
      <c r="L16" s="31"/>
      <c r="M16" s="45"/>
      <c r="N16" s="25" t="s">
        <v>48</v>
      </c>
      <c r="O16" s="25" t="s">
        <v>49</v>
      </c>
      <c r="P16" s="25" t="s">
        <v>50</v>
      </c>
      <c r="Q16" s="38"/>
      <c r="R16" s="25" t="s">
        <v>51</v>
      </c>
      <c r="S16" s="25" t="s">
        <v>52</v>
      </c>
      <c r="T16" s="31"/>
      <c r="U16" s="31"/>
      <c r="V16" s="25" t="s">
        <v>36</v>
      </c>
      <c r="W16" s="25" t="s">
        <v>37</v>
      </c>
      <c r="X16" s="25" t="s">
        <v>38</v>
      </c>
      <c r="Y16" s="38"/>
      <c r="Z16" s="26" t="s">
        <v>79</v>
      </c>
      <c r="AA16" s="26" t="s">
        <v>64</v>
      </c>
      <c r="AB16" s="26" t="s">
        <v>61</v>
      </c>
      <c r="AC16" s="26" t="s">
        <v>58</v>
      </c>
      <c r="AD16" s="26" t="s">
        <v>60</v>
      </c>
      <c r="AE16" s="38"/>
      <c r="AF16" s="38"/>
      <c r="AG16" s="25" t="s">
        <v>65</v>
      </c>
      <c r="AH16" s="25" t="s">
        <v>66</v>
      </c>
      <c r="AI16" s="25" t="s">
        <v>67</v>
      </c>
      <c r="AJ16" s="25" t="s">
        <v>68</v>
      </c>
      <c r="AK16" s="25" t="s">
        <v>69</v>
      </c>
      <c r="AL16" s="25" t="s">
        <v>70</v>
      </c>
      <c r="AM16" s="18" t="s">
        <v>71</v>
      </c>
      <c r="AN16" s="25" t="s">
        <v>72</v>
      </c>
      <c r="AO16" s="21" t="s">
        <v>73</v>
      </c>
      <c r="AP16" s="25" t="s">
        <v>74</v>
      </c>
      <c r="AQ16" s="26" t="s">
        <v>59</v>
      </c>
      <c r="AR16" s="25" t="s">
        <v>75</v>
      </c>
      <c r="AS16" s="38"/>
      <c r="AT16" s="38"/>
      <c r="AU16" s="38"/>
      <c r="AV16" s="38"/>
      <c r="AW16" s="38"/>
      <c r="AX16" s="38"/>
      <c r="AY16" s="38"/>
      <c r="AZ16" s="38"/>
      <c r="BA16" s="38"/>
    </row>
    <row r="17" spans="1:53" ht="15.7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0"/>
      <c r="O17" s="10"/>
      <c r="P17" s="10"/>
      <c r="Q17" s="22"/>
      <c r="R17" s="10"/>
      <c r="S17" s="10"/>
      <c r="T17" s="22"/>
      <c r="U17" s="22"/>
      <c r="V17" s="10"/>
      <c r="W17" s="10"/>
      <c r="X17" s="10"/>
      <c r="Y17" s="22"/>
      <c r="Z17" s="22"/>
      <c r="AA17" s="10"/>
      <c r="AB17" s="10"/>
      <c r="AC17" s="10"/>
      <c r="AD17" s="22"/>
      <c r="AE17" s="22"/>
      <c r="AF17" s="22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22"/>
      <c r="AT17" s="22"/>
      <c r="AU17" s="22"/>
      <c r="AV17" s="22"/>
      <c r="AW17" s="22"/>
      <c r="AX17" s="22"/>
      <c r="AY17" s="22"/>
      <c r="AZ17" s="22"/>
      <c r="BA17" s="4"/>
    </row>
    <row r="18" spans="1:53" ht="15.75">
      <c r="A18" s="22" t="s">
        <v>15</v>
      </c>
      <c r="B18" s="11" t="s">
        <v>16</v>
      </c>
      <c r="C18" s="12">
        <f>[1]зміни!C18</f>
        <v>83600</v>
      </c>
      <c r="D18" s="12">
        <f>[1]зміни!D18+'[1]s_fi_021 ут'!C18</f>
        <v>168931194.71000001</v>
      </c>
      <c r="E18" s="12">
        <f>[1]зміни!E18+'[1]s_fi_021 ут'!D18</f>
        <v>1087800</v>
      </c>
      <c r="F18" s="12">
        <f>[1]зміни!F18+'[1]s_fi_021 ут'!E18</f>
        <v>647626400</v>
      </c>
      <c r="G18" s="12">
        <f>[1]зміни!G18+'[1]s_fi_021 ут'!F18</f>
        <v>1529345</v>
      </c>
      <c r="H18" s="12">
        <f>[1]зміни!H18+'[1]s_fi_021 ут'!G18</f>
        <v>6173000</v>
      </c>
      <c r="I18" s="12">
        <f>[1]зміни!I18+'[1]s_fi_021 ут'!H18</f>
        <v>10361880</v>
      </c>
      <c r="J18" s="12">
        <f>[1]зміни!J18+'[1]s_fi_021 ут'!I18</f>
        <v>2081514</v>
      </c>
      <c r="K18" s="12">
        <f>[1]зміни!K18+'[1]s_fi_021 ут'!J18</f>
        <v>1139065</v>
      </c>
      <c r="L18" s="12">
        <f>[1]зміни!L18+'[1]s_fi_021 ут'!K18</f>
        <v>4060533</v>
      </c>
      <c r="M18" s="12">
        <f>[1]зміни!M18+'[1]s_fi_021 ут'!L18</f>
        <v>246566</v>
      </c>
      <c r="N18" s="12">
        <f>[1]зміни!N18+'[1]s_fi_021 ут'!M18</f>
        <v>134490</v>
      </c>
      <c r="O18" s="12">
        <f>[1]зміни!O18+'[1]s_fi_021 ут'!N18</f>
        <v>2415957</v>
      </c>
      <c r="P18" s="12">
        <f>[1]зміни!P18+'[1]s_fi_021 ут'!O18</f>
        <v>267500</v>
      </c>
      <c r="Q18" s="12">
        <f>[1]зміни!Q18+'[1]s_fi_021 ут'!P18</f>
        <v>5348908</v>
      </c>
      <c r="R18" s="12">
        <f>[1]зміни!R18+'[1]s_fi_021 ут'!Q18</f>
        <v>5326141</v>
      </c>
      <c r="S18" s="12">
        <f>[1]зміни!S18+'[1]s_fi_021 ут'!R18</f>
        <v>22767</v>
      </c>
      <c r="T18" s="12">
        <f>[1]зміни!T18+'[1]s_fi_021 ут'!S18</f>
        <v>3241700</v>
      </c>
      <c r="U18" s="12">
        <f>SUM(V18:X18)</f>
        <v>8004300</v>
      </c>
      <c r="V18" s="13">
        <f>[1]зміни!V18+'[1]s_fi_021 ут'!U18</f>
        <v>6341100</v>
      </c>
      <c r="W18" s="13">
        <f>[1]зміни!W18+'[1]s_fi_021 ут'!V18</f>
        <v>1663200</v>
      </c>
      <c r="X18" s="12">
        <f>'[1]s_fi_021-зміни'!W18+'[1]s_fi_013 ут'!V18</f>
        <v>0</v>
      </c>
      <c r="Y18" s="12">
        <f>SUM(Z18:AD18)</f>
        <v>220700</v>
      </c>
      <c r="Z18" s="13">
        <f>[1]зміни!Z18+'[1]s_fi_021 ут'!Y18</f>
        <v>220700</v>
      </c>
      <c r="AA18" s="13">
        <f>[1]зміни!AA18+'[1]s_fi_021 ут'!Z18</f>
        <v>0</v>
      </c>
      <c r="AB18" s="13">
        <f>[1]зміни!AB18+'[1]s_fi_021 ут'!AA18</f>
        <v>0</v>
      </c>
      <c r="AC18" s="13">
        <f>[1]зміни!AC18+'[1]s_fi_021 ут'!AB18</f>
        <v>0</v>
      </c>
      <c r="AD18" s="13">
        <f>[1]зміни!AD18+'[1]s_fi_021 ут'!AC18</f>
        <v>0</v>
      </c>
      <c r="AE18" s="12">
        <f>[1]зміни!AE18+'[1]s_fi_021 ут'!AD18</f>
        <v>5769250</v>
      </c>
      <c r="AF18" s="12">
        <f t="shared" ref="AF18:AF25" si="0">SUM(AG18:AR18)</f>
        <v>15559604</v>
      </c>
      <c r="AG18" s="13">
        <f>[1]зміни!AG18+'[1]s_fi_021 ут'!AF18</f>
        <v>779200</v>
      </c>
      <c r="AH18" s="13">
        <f>[1]зміни!AH18+'[1]s_fi_021 ут'!AG18</f>
        <v>462488</v>
      </c>
      <c r="AI18" s="13">
        <f>[1]зміни!AI18+'[1]s_fi_021 ут'!AH18</f>
        <v>224770</v>
      </c>
      <c r="AJ18" s="13">
        <f>[1]зміни!AJ18+'[1]s_fi_021 ут'!AI18</f>
        <v>3639846</v>
      </c>
      <c r="AK18" s="13">
        <f>[1]зміни!AK18+'[1]s_fi_021 ут'!AJ18</f>
        <v>556800</v>
      </c>
      <c r="AL18" s="13">
        <f>[1]зміни!AL18+'[1]s_fi_021 ут'!AK18</f>
        <v>306000</v>
      </c>
      <c r="AM18" s="13">
        <f>[1]зміни!AM18+'[1]s_fi_021 ут'!AL18</f>
        <v>462000</v>
      </c>
      <c r="AN18" s="13">
        <f>[1]зміни!AN18+'[1]s_fi_021 ут'!AM18</f>
        <v>650000</v>
      </c>
      <c r="AO18" s="13">
        <f>[1]зміни!AO18+'[1]s_fi_021 ут'!AN18</f>
        <v>5500000</v>
      </c>
      <c r="AP18" s="13">
        <f>[1]зміни!AP18+'[1]s_fi_021 ут'!AO18</f>
        <v>1308000</v>
      </c>
      <c r="AQ18" s="13">
        <f>[1]зміни!AQ18+'[1]s_fi_021 ут'!AP18</f>
        <v>0</v>
      </c>
      <c r="AR18" s="13">
        <f>[1]зміни!AR18+'[1]s_fi_021 ут'!AQ18</f>
        <v>1670500</v>
      </c>
      <c r="AS18" s="12">
        <f>[1]зміни!AS18+'[1]s_fi_021 ут'!AR18</f>
        <v>1177205</v>
      </c>
      <c r="AT18" s="12">
        <f>[1]зміни!AT18+'[1]s_fi_021 ут'!AS18</f>
        <v>398000</v>
      </c>
      <c r="AU18" s="12">
        <f>SUM(D18:L18)+Q18+T18+U18+Y18+AD18+AE18+AF18+AT18+AS18+C18</f>
        <v>882793998.71000004</v>
      </c>
      <c r="AV18" s="12">
        <f>[1]зміни!AV18+'[1]s_fi_021 ут'!AU18</f>
        <v>0</v>
      </c>
      <c r="AW18" s="12">
        <f>[1]зміни!AW18+'[1]s_fi_021 ут'!AV18</f>
        <v>55000000</v>
      </c>
      <c r="AX18" s="12">
        <f>[1]зміни!AX18+'[1]s_fi_021 ут'!AW18</f>
        <v>399517</v>
      </c>
      <c r="AY18" s="12">
        <f>[1]зміни!AY18+'[1]s_fi_021 ут'!AX18</f>
        <v>5000000</v>
      </c>
      <c r="AZ18" s="12">
        <f>'[1]s_fi_021-зміни'!AY18+'[1]s_fi_013 ут'!AQ18</f>
        <v>0</v>
      </c>
      <c r="BA18" s="12">
        <f>AV18+AW18+AY18+AX18</f>
        <v>60399517</v>
      </c>
    </row>
    <row r="19" spans="1:53" ht="15.75">
      <c r="A19" s="22" t="s">
        <v>19</v>
      </c>
      <c r="B19" s="11" t="s">
        <v>20</v>
      </c>
      <c r="C19" s="12"/>
      <c r="D19" s="12">
        <f>[1]зміни!D19+'[1]s_fi_021 ут'!C19</f>
        <v>0</v>
      </c>
      <c r="E19" s="12">
        <f>[1]зміни!E19+'[1]s_fi_021 ут'!D19</f>
        <v>0</v>
      </c>
      <c r="F19" s="12">
        <f>[1]зміни!F19+'[1]s_fi_021 ут'!E19</f>
        <v>0</v>
      </c>
      <c r="G19" s="12">
        <f>[1]зміни!G19+'[1]s_fi_021 ут'!F19</f>
        <v>0</v>
      </c>
      <c r="H19" s="12">
        <f>[1]зміни!H19+'[1]s_fi_021 ут'!G19</f>
        <v>0</v>
      </c>
      <c r="I19" s="12">
        <f>[1]зміни!I19+'[1]s_fi_021 ут'!H19</f>
        <v>0</v>
      </c>
      <c r="J19" s="12">
        <f>[1]зміни!J19+'[1]s_fi_021 ут'!I19</f>
        <v>0</v>
      </c>
      <c r="K19" s="12">
        <f>[1]зміни!K19+'[1]s_fi_021 ут'!J19</f>
        <v>0</v>
      </c>
      <c r="L19" s="12">
        <f>[1]зміни!L19+'[1]s_fi_021 ут'!K19</f>
        <v>0</v>
      </c>
      <c r="M19" s="12">
        <f>[1]зміни!M19+'[1]s_fi_021 ут'!L19</f>
        <v>0</v>
      </c>
      <c r="N19" s="12">
        <f>[1]зміни!N19+'[1]s_fi_021 ут'!M19</f>
        <v>0</v>
      </c>
      <c r="O19" s="12">
        <f>[1]зміни!O19+'[1]s_fi_021 ут'!N19</f>
        <v>0</v>
      </c>
      <c r="P19" s="12">
        <f>[1]зміни!P19+'[1]s_fi_021 ут'!O19</f>
        <v>0</v>
      </c>
      <c r="Q19" s="12">
        <f>[1]зміни!Q19+'[1]s_fi_021 ут'!P19</f>
        <v>0</v>
      </c>
      <c r="R19" s="12">
        <f>[1]зміни!R19+'[1]s_fi_021 ут'!Q19</f>
        <v>0</v>
      </c>
      <c r="S19" s="12">
        <f>[1]зміни!S19+'[1]s_fi_021 ут'!R19</f>
        <v>0</v>
      </c>
      <c r="T19" s="12">
        <f>[1]зміни!T19+'[1]s_fi_021 ут'!S19</f>
        <v>0</v>
      </c>
      <c r="U19" s="12">
        <f>SUM(V19:X19)</f>
        <v>13829200</v>
      </c>
      <c r="V19" s="13">
        <f>[1]зміни!V19+'[1]s_fi_021 ут'!U19</f>
        <v>0</v>
      </c>
      <c r="W19" s="13">
        <f>[1]зміни!W19+'[1]s_fi_021 ут'!V19</f>
        <v>0</v>
      </c>
      <c r="X19" s="13">
        <f>[1]зміни!X19+'[1]s_fi_021 ут'!W19</f>
        <v>13829200</v>
      </c>
      <c r="Y19" s="12">
        <f t="shared" ref="Y19:Y22" si="1">SUM(Z19:AD19)</f>
        <v>0</v>
      </c>
      <c r="Z19" s="13">
        <f>[1]зміни!Z19+'[1]s_fi_021 ут'!Y19</f>
        <v>0</v>
      </c>
      <c r="AA19" s="13">
        <f>[1]зміни!AA19+'[1]s_fi_021 ут'!Z19</f>
        <v>0</v>
      </c>
      <c r="AB19" s="13">
        <f>[1]зміни!AB19+'[1]s_fi_021 ут'!AA19</f>
        <v>0</v>
      </c>
      <c r="AC19" s="13">
        <f>[1]зміни!AC19+'[1]s_fi_021 ут'!AB19</f>
        <v>0</v>
      </c>
      <c r="AD19" s="13">
        <f>[1]зміни!AD19+'[1]s_fi_021 ут'!AC19</f>
        <v>0</v>
      </c>
      <c r="AE19" s="12">
        <f>[1]зміни!AE19+'[1]s_fi_021 ут'!AD19</f>
        <v>0</v>
      </c>
      <c r="AF19" s="12">
        <f t="shared" si="0"/>
        <v>0</v>
      </c>
      <c r="AG19" s="13">
        <f>[1]зміни!AG19+'[1]s_fi_021 ут'!AF19</f>
        <v>0</v>
      </c>
      <c r="AH19" s="13">
        <f>[1]зміни!AH19+'[1]s_fi_021 ут'!AG19</f>
        <v>0</v>
      </c>
      <c r="AI19" s="13">
        <f>[1]зміни!AI19+'[1]s_fi_021 ут'!AH19</f>
        <v>0</v>
      </c>
      <c r="AJ19" s="13">
        <f>[1]зміни!AJ19+'[1]s_fi_021 ут'!AI19</f>
        <v>0</v>
      </c>
      <c r="AK19" s="13">
        <f>[1]зміни!AK19+'[1]s_fi_021 ут'!AJ19</f>
        <v>0</v>
      </c>
      <c r="AL19" s="13">
        <f>[1]зміни!AL19+'[1]s_fi_021 ут'!AK19</f>
        <v>0</v>
      </c>
      <c r="AM19" s="13">
        <f>[1]зміни!AM19+'[1]s_fi_021 ут'!AL19</f>
        <v>0</v>
      </c>
      <c r="AN19" s="13">
        <f>[1]зміни!AN19+'[1]s_fi_021 ут'!AM19</f>
        <v>0</v>
      </c>
      <c r="AO19" s="13">
        <f>[1]зміни!AO19+'[1]s_fi_021 ут'!AN19</f>
        <v>0</v>
      </c>
      <c r="AP19" s="13">
        <f>[1]зміни!AP19+'[1]s_fi_021 ут'!AO19</f>
        <v>0</v>
      </c>
      <c r="AQ19" s="13">
        <f>[1]зміни!AQ19+'[1]s_fi_021 ут'!AP19</f>
        <v>0</v>
      </c>
      <c r="AR19" s="13">
        <f>[1]зміни!AR19+'[1]s_fi_021 ут'!AQ19</f>
        <v>0</v>
      </c>
      <c r="AS19" s="12">
        <f>[1]зміни!AT19+'[1]s_fi_021 ут'!AR19</f>
        <v>0</v>
      </c>
      <c r="AT19" s="12">
        <f>[1]зміни!AU19+'[1]s_fi_021 ут'!AS19</f>
        <v>0</v>
      </c>
      <c r="AU19" s="12">
        <f t="shared" ref="AU19:AU23" si="2">SUM(D19:L19)+Q19+T19+U19+Y19+AD19+AE19+AF19+AT19+AS19+C19</f>
        <v>13829200</v>
      </c>
      <c r="AV19" s="12">
        <f>'[1]s_fi_021-зміни'!AT19+'[1]s_fi_013 ут'!AM19</f>
        <v>0</v>
      </c>
      <c r="AW19" s="12">
        <f>'[1]s_fi_021-зміни'!AU19+'[1]s_fi_013 ут'!AN19</f>
        <v>0</v>
      </c>
      <c r="AX19" s="12">
        <f>'[1]s_fi_021-зміни'!AW19+'[1]s_fi_013 ут'!AO19</f>
        <v>0</v>
      </c>
      <c r="AY19" s="12">
        <f>'[1]s_fi_021-зміни'!AX19+'[1]s_fi_013 ут'!AP19</f>
        <v>0</v>
      </c>
      <c r="AZ19" s="12">
        <f>'[1]s_fi_021-зміни'!AY19+'[1]s_fi_013 ут'!AQ19</f>
        <v>0</v>
      </c>
      <c r="BA19" s="12">
        <f t="shared" ref="BA19:BA24" si="3">AV19+AW19</f>
        <v>0</v>
      </c>
    </row>
    <row r="20" spans="1:53" ht="31.5">
      <c r="A20" s="22" t="s">
        <v>21</v>
      </c>
      <c r="B20" s="11" t="s">
        <v>22</v>
      </c>
      <c r="C20" s="12"/>
      <c r="D20" s="12">
        <f>[1]зміни!D20+'[1]s_fi_021 ут'!C20</f>
        <v>0</v>
      </c>
      <c r="E20" s="12">
        <f>[1]зміни!E20+'[1]s_fi_021 ут'!D20</f>
        <v>0</v>
      </c>
      <c r="F20" s="12">
        <f>[1]зміни!F20+'[1]s_fi_021 ут'!E20</f>
        <v>0</v>
      </c>
      <c r="G20" s="12">
        <f>[1]зміни!G20+'[1]s_fi_021 ут'!F20</f>
        <v>0</v>
      </c>
      <c r="H20" s="12">
        <f>[1]зміни!H20+'[1]s_fi_021 ут'!G20</f>
        <v>0</v>
      </c>
      <c r="I20" s="12">
        <f>[1]зміни!I20+'[1]s_fi_021 ут'!H20</f>
        <v>0</v>
      </c>
      <c r="J20" s="12">
        <f>[1]зміни!J20+'[1]s_fi_021 ут'!I20</f>
        <v>0</v>
      </c>
      <c r="K20" s="12">
        <f>[1]зміни!K20+'[1]s_fi_021 ут'!J20</f>
        <v>0</v>
      </c>
      <c r="L20" s="12">
        <f>[1]зміни!L20+'[1]s_fi_021 ут'!K20</f>
        <v>0</v>
      </c>
      <c r="M20" s="12">
        <f>[1]зміни!M20+'[1]s_fi_021 ут'!L20</f>
        <v>0</v>
      </c>
      <c r="N20" s="12">
        <f>[1]зміни!N20+'[1]s_fi_021 ут'!M20</f>
        <v>0</v>
      </c>
      <c r="O20" s="12">
        <f>[1]зміни!O20+'[1]s_fi_021 ут'!N20</f>
        <v>0</v>
      </c>
      <c r="P20" s="12">
        <f>[1]зміни!P20+'[1]s_fi_021 ут'!O20</f>
        <v>0</v>
      </c>
      <c r="Q20" s="12">
        <f>[1]зміни!Q20+'[1]s_fi_021 ут'!P20</f>
        <v>0</v>
      </c>
      <c r="R20" s="12">
        <f>[1]зміни!R20+'[1]s_fi_021 ут'!Q20</f>
        <v>0</v>
      </c>
      <c r="S20" s="12">
        <f>[1]зміни!S20+'[1]s_fi_021 ут'!R20</f>
        <v>0</v>
      </c>
      <c r="T20" s="12">
        <f>[1]зміни!T20+'[1]s_fi_021 ут'!S20</f>
        <v>0</v>
      </c>
      <c r="U20" s="12">
        <f t="shared" ref="U20:U24" si="4">SUM(V20:X20)</f>
        <v>7413500</v>
      </c>
      <c r="V20" s="13">
        <f>[1]зміни!V20+'[1]s_fi_021 ут'!U20</f>
        <v>0</v>
      </c>
      <c r="W20" s="13">
        <f>[1]зміни!W20+'[1]s_fi_021 ут'!V20</f>
        <v>0</v>
      </c>
      <c r="X20" s="13">
        <f>[1]зміни!X20+'[1]s_fi_021 ут'!W20</f>
        <v>7413500</v>
      </c>
      <c r="Y20" s="12">
        <f t="shared" si="1"/>
        <v>110087</v>
      </c>
      <c r="Z20" s="13">
        <f>[1]зміни!Z20+'[1]s_fi_021 ут'!Y20</f>
        <v>0</v>
      </c>
      <c r="AA20" s="13">
        <f>[1]зміни!AA20+'[1]s_fi_021 ут'!Z20</f>
        <v>0</v>
      </c>
      <c r="AB20" s="13">
        <f>[1]зміни!AB20+'[1]s_fi_021 ут'!AA20</f>
        <v>0</v>
      </c>
      <c r="AC20" s="13">
        <f>[1]зміни!AC20+'[1]s_fi_021 ут'!AB20</f>
        <v>110087</v>
      </c>
      <c r="AD20" s="13">
        <f>[1]зміни!AD20+'[1]s_fi_021 ут'!AC20</f>
        <v>0</v>
      </c>
      <c r="AE20" s="12">
        <f>[1]зміни!AE20+'[1]s_fi_021 ут'!AD20</f>
        <v>0</v>
      </c>
      <c r="AF20" s="12">
        <f t="shared" si="0"/>
        <v>0</v>
      </c>
      <c r="AG20" s="13">
        <f>[1]зміни!AG20+'[1]s_fi_021 ут'!AF20</f>
        <v>0</v>
      </c>
      <c r="AH20" s="13">
        <f>[1]зміни!AH20+'[1]s_fi_021 ут'!AG20</f>
        <v>0</v>
      </c>
      <c r="AI20" s="13">
        <f>[1]зміни!AI20+'[1]s_fi_021 ут'!AH20</f>
        <v>0</v>
      </c>
      <c r="AJ20" s="13">
        <f>[1]зміни!AJ20+'[1]s_fi_021 ут'!AI20</f>
        <v>0</v>
      </c>
      <c r="AK20" s="13">
        <f>[1]зміни!AK20+'[1]s_fi_021 ут'!AJ20</f>
        <v>0</v>
      </c>
      <c r="AL20" s="13">
        <f>[1]зміни!AL20+'[1]s_fi_021 ут'!AK20</f>
        <v>0</v>
      </c>
      <c r="AM20" s="13">
        <f>[1]зміни!AM20+'[1]s_fi_021 ут'!AL20</f>
        <v>0</v>
      </c>
      <c r="AN20" s="13">
        <f>[1]зміни!AN20+'[1]s_fi_021 ут'!AM20</f>
        <v>0</v>
      </c>
      <c r="AO20" s="13">
        <f>[1]зміни!AO20+'[1]s_fi_021 ут'!AN20</f>
        <v>0</v>
      </c>
      <c r="AP20" s="13">
        <f>[1]зміни!AP20+'[1]s_fi_021 ут'!AO20</f>
        <v>0</v>
      </c>
      <c r="AQ20" s="13">
        <f>[1]зміни!AQ20+'[1]s_fi_021 ут'!AP20</f>
        <v>0</v>
      </c>
      <c r="AR20" s="13">
        <f>[1]зміни!AR20+'[1]s_fi_021 ут'!AQ20</f>
        <v>0</v>
      </c>
      <c r="AS20" s="12">
        <f>[1]зміни!AT20+'[1]s_fi_021 ут'!AR20</f>
        <v>0</v>
      </c>
      <c r="AT20" s="12">
        <f>[1]зміни!AU20+'[1]s_fi_021 ут'!AS20</f>
        <v>0</v>
      </c>
      <c r="AU20" s="12">
        <f t="shared" si="2"/>
        <v>7523587</v>
      </c>
      <c r="AV20" s="12">
        <f>'[1]s_fi_021-зміни'!AT20+'[1]s_fi_013 ут'!AM20</f>
        <v>0</v>
      </c>
      <c r="AW20" s="12">
        <f>'[1]s_fi_021-зміни'!AU20+'[1]s_fi_013 ут'!AN20</f>
        <v>0</v>
      </c>
      <c r="AX20" s="12">
        <f>'[1]s_fi_021-зміни'!AW20+'[1]s_fi_013 ут'!AO20</f>
        <v>0</v>
      </c>
      <c r="AY20" s="12">
        <f>'[1]s_fi_021-зміни'!AX20+'[1]s_fi_013 ут'!AP20</f>
        <v>0</v>
      </c>
      <c r="AZ20" s="12">
        <f>'[1]s_fi_021-зміни'!AY20+'[1]s_fi_013 ут'!AQ20</f>
        <v>0</v>
      </c>
      <c r="BA20" s="12">
        <f t="shared" si="3"/>
        <v>0</v>
      </c>
    </row>
    <row r="21" spans="1:53" ht="31.5">
      <c r="A21" s="22" t="s">
        <v>23</v>
      </c>
      <c r="B21" s="11" t="s">
        <v>24</v>
      </c>
      <c r="C21" s="12"/>
      <c r="D21" s="12">
        <f>[1]зміни!D21+'[1]s_fi_021 ут'!C21</f>
        <v>0</v>
      </c>
      <c r="E21" s="12">
        <f>[1]зміни!E21+'[1]s_fi_021 ут'!D21</f>
        <v>0</v>
      </c>
      <c r="F21" s="12">
        <f>[1]зміни!F21+'[1]s_fi_021 ут'!E21</f>
        <v>0</v>
      </c>
      <c r="G21" s="12">
        <f>[1]зміни!G21+'[1]s_fi_021 ут'!F21</f>
        <v>0</v>
      </c>
      <c r="H21" s="12">
        <f>[1]зміни!H21+'[1]s_fi_021 ут'!G21</f>
        <v>0</v>
      </c>
      <c r="I21" s="12">
        <f>[1]зміни!I21+'[1]s_fi_021 ут'!H21</f>
        <v>0</v>
      </c>
      <c r="J21" s="12">
        <f>[1]зміни!J21+'[1]s_fi_021 ут'!I21</f>
        <v>0</v>
      </c>
      <c r="K21" s="12">
        <f>[1]зміни!K21+'[1]s_fi_021 ут'!J21</f>
        <v>0</v>
      </c>
      <c r="L21" s="12">
        <f>[1]зміни!L21+'[1]s_fi_021 ут'!K21</f>
        <v>0</v>
      </c>
      <c r="M21" s="12">
        <f>[1]зміни!M21+'[1]s_fi_021 ут'!L21</f>
        <v>0</v>
      </c>
      <c r="N21" s="12">
        <f>[1]зміни!N21+'[1]s_fi_021 ут'!M21</f>
        <v>0</v>
      </c>
      <c r="O21" s="12">
        <f>[1]зміни!O21+'[1]s_fi_021 ут'!N21</f>
        <v>0</v>
      </c>
      <c r="P21" s="12">
        <f>[1]зміни!P21+'[1]s_fi_021 ут'!O21</f>
        <v>0</v>
      </c>
      <c r="Q21" s="12">
        <f>[1]зміни!Q21+'[1]s_fi_021 ут'!P21</f>
        <v>0</v>
      </c>
      <c r="R21" s="12">
        <f>[1]зміни!R21+'[1]s_fi_021 ут'!Q21</f>
        <v>0</v>
      </c>
      <c r="S21" s="12">
        <f>[1]зміни!S21+'[1]s_fi_021 ут'!R21</f>
        <v>0</v>
      </c>
      <c r="T21" s="12">
        <f>[1]зміни!T21+'[1]s_fi_021 ут'!S21</f>
        <v>0</v>
      </c>
      <c r="U21" s="12">
        <f t="shared" si="4"/>
        <v>6948500</v>
      </c>
      <c r="V21" s="13">
        <f>[1]зміни!V21+'[1]s_fi_021 ут'!U21</f>
        <v>0</v>
      </c>
      <c r="W21" s="13">
        <f>[1]зміни!W21+'[1]s_fi_021 ут'!V21</f>
        <v>0</v>
      </c>
      <c r="X21" s="13">
        <f>[1]зміни!X21+'[1]s_fi_021 ут'!W21</f>
        <v>6948500</v>
      </c>
      <c r="Y21" s="12">
        <f t="shared" si="1"/>
        <v>522570.07</v>
      </c>
      <c r="Z21" s="13">
        <f>[1]зміни!Z21+'[1]s_fi_021 ут'!Y21</f>
        <v>0</v>
      </c>
      <c r="AA21" s="13">
        <f>[1]зміни!AA21+'[1]s_fi_021 ут'!Z21</f>
        <v>0</v>
      </c>
      <c r="AB21" s="13">
        <f>[1]зміни!AB21+'[1]s_fi_021 ут'!AA21</f>
        <v>0</v>
      </c>
      <c r="AC21" s="13">
        <f>[1]зміни!AC21+'[1]s_fi_021 ут'!AB21</f>
        <v>0</v>
      </c>
      <c r="AD21" s="13">
        <f>[1]зміни!AD21+'[1]s_fi_021 ут'!AC21</f>
        <v>522570.07</v>
      </c>
      <c r="AE21" s="12">
        <f>[1]зміни!AE21+'[1]s_fi_021 ут'!AD21</f>
        <v>0</v>
      </c>
      <c r="AF21" s="12">
        <f t="shared" si="0"/>
        <v>0</v>
      </c>
      <c r="AG21" s="13">
        <f>[1]зміни!AG21+'[1]s_fi_021 ут'!AF21</f>
        <v>0</v>
      </c>
      <c r="AH21" s="13">
        <f>[1]зміни!AH21+'[1]s_fi_021 ут'!AG21</f>
        <v>0</v>
      </c>
      <c r="AI21" s="13">
        <f>[1]зміни!AI21+'[1]s_fi_021 ут'!AH21</f>
        <v>0</v>
      </c>
      <c r="AJ21" s="13">
        <f>[1]зміни!AJ21+'[1]s_fi_021 ут'!AI21</f>
        <v>0</v>
      </c>
      <c r="AK21" s="13">
        <f>[1]зміни!AK21+'[1]s_fi_021 ут'!AJ21</f>
        <v>0</v>
      </c>
      <c r="AL21" s="13">
        <f>[1]зміни!AL21+'[1]s_fi_021 ут'!AK21</f>
        <v>0</v>
      </c>
      <c r="AM21" s="13">
        <f>[1]зміни!AM21+'[1]s_fi_021 ут'!AL21</f>
        <v>0</v>
      </c>
      <c r="AN21" s="13">
        <f>[1]зміни!AN21+'[1]s_fi_021 ут'!AM21</f>
        <v>0</v>
      </c>
      <c r="AO21" s="13">
        <f>[1]зміни!AO21+'[1]s_fi_021 ут'!AN21</f>
        <v>0</v>
      </c>
      <c r="AP21" s="13">
        <f>[1]зміни!AP21+'[1]s_fi_021 ут'!AO21</f>
        <v>0</v>
      </c>
      <c r="AQ21" s="13">
        <f>[1]зміни!AQ21+'[1]s_fi_021 ут'!AP21</f>
        <v>0</v>
      </c>
      <c r="AR21" s="13">
        <f>[1]зміни!AR21+'[1]s_fi_021 ут'!AQ21</f>
        <v>0</v>
      </c>
      <c r="AS21" s="12">
        <f>[1]зміни!AT21+'[1]s_fi_021 ут'!AR21</f>
        <v>0</v>
      </c>
      <c r="AT21" s="12">
        <f>[1]зміни!AU21+'[1]s_fi_021 ут'!AS21</f>
        <v>0</v>
      </c>
      <c r="AU21" s="12">
        <f>SUM(D21:L21)+Q21+T21+U21+Y21+AE21+AF21+AT21+AS21+C21</f>
        <v>7471070.0700000003</v>
      </c>
      <c r="AV21" s="12">
        <f>'[1]s_fi_021-зміни'!AT21+'[1]s_fi_013 ут'!AM21</f>
        <v>0</v>
      </c>
      <c r="AW21" s="12">
        <f>'[1]s_fi_021-зміни'!AU21+'[1]s_fi_013 ут'!AN21</f>
        <v>0</v>
      </c>
      <c r="AX21" s="12">
        <f>'[1]s_fi_021-зміни'!AW21+'[1]s_fi_013 ут'!AO21</f>
        <v>0</v>
      </c>
      <c r="AY21" s="12">
        <f>'[1]s_fi_021-зміни'!AX21+'[1]s_fi_013 ут'!AP21</f>
        <v>0</v>
      </c>
      <c r="AZ21" s="12">
        <f>'[1]s_fi_021-зміни'!AY21+'[1]s_fi_013 ут'!AQ21</f>
        <v>0</v>
      </c>
      <c r="BA21" s="12">
        <f t="shared" si="3"/>
        <v>0</v>
      </c>
    </row>
    <row r="22" spans="1:53" ht="31.5">
      <c r="A22" s="22" t="s">
        <v>25</v>
      </c>
      <c r="B22" s="11" t="s">
        <v>26</v>
      </c>
      <c r="C22" s="12"/>
      <c r="D22" s="12">
        <f>[1]зміни!D22+'[1]s_fi_021 ут'!C22</f>
        <v>0</v>
      </c>
      <c r="E22" s="12">
        <f>[1]зміни!E22+'[1]s_fi_021 ут'!D22</f>
        <v>0</v>
      </c>
      <c r="F22" s="12">
        <f>[1]зміни!F22+'[1]s_fi_021 ут'!E22</f>
        <v>0</v>
      </c>
      <c r="G22" s="12">
        <f>[1]зміни!G22+'[1]s_fi_021 ут'!F22</f>
        <v>0</v>
      </c>
      <c r="H22" s="12">
        <f>[1]зміни!H22+'[1]s_fi_021 ут'!G22</f>
        <v>0</v>
      </c>
      <c r="I22" s="12">
        <f>[1]зміни!I22+'[1]s_fi_021 ут'!H22</f>
        <v>0</v>
      </c>
      <c r="J22" s="12">
        <f>[1]зміни!J22+'[1]s_fi_021 ут'!I22</f>
        <v>0</v>
      </c>
      <c r="K22" s="12">
        <f>[1]зміни!K22+'[1]s_fi_021 ут'!J22</f>
        <v>0</v>
      </c>
      <c r="L22" s="12">
        <f>[1]зміни!L22+'[1]s_fi_021 ут'!K22</f>
        <v>0</v>
      </c>
      <c r="M22" s="12">
        <f>[1]зміни!M22+'[1]s_fi_021 ут'!L22</f>
        <v>0</v>
      </c>
      <c r="N22" s="12">
        <f>[1]зміни!N22+'[1]s_fi_021 ут'!M22</f>
        <v>0</v>
      </c>
      <c r="O22" s="12">
        <f>[1]зміни!O22+'[1]s_fi_021 ут'!N22</f>
        <v>0</v>
      </c>
      <c r="P22" s="12">
        <f>[1]зміни!P22+'[1]s_fi_021 ут'!O22</f>
        <v>0</v>
      </c>
      <c r="Q22" s="12">
        <f>[1]зміни!Q22+'[1]s_fi_021 ут'!P22</f>
        <v>0</v>
      </c>
      <c r="R22" s="12">
        <f>[1]зміни!R22+'[1]s_fi_021 ут'!Q22</f>
        <v>0</v>
      </c>
      <c r="S22" s="12">
        <f>[1]зміни!S22+'[1]s_fi_021 ут'!R22</f>
        <v>0</v>
      </c>
      <c r="T22" s="12">
        <f>[1]зміни!T22+'[1]s_fi_021 ут'!S22</f>
        <v>0</v>
      </c>
      <c r="U22" s="12">
        <f t="shared" si="4"/>
        <v>5105500</v>
      </c>
      <c r="V22" s="13">
        <f>[1]зміни!V22+'[1]s_fi_021 ут'!U22</f>
        <v>0</v>
      </c>
      <c r="W22" s="13">
        <f>[1]зміни!W22+'[1]s_fi_021 ут'!V22</f>
        <v>0</v>
      </c>
      <c r="X22" s="13">
        <f>[1]зміни!X22+'[1]s_fi_021 ут'!W22</f>
        <v>5105500</v>
      </c>
      <c r="Y22" s="12">
        <f t="shared" si="1"/>
        <v>606096</v>
      </c>
      <c r="Z22" s="13">
        <f>[1]зміни!Z22+'[1]s_fi_021 ут'!Y22</f>
        <v>0</v>
      </c>
      <c r="AA22" s="13">
        <f>[1]зміни!AA22+'[1]s_fi_021 ут'!Z22</f>
        <v>200000</v>
      </c>
      <c r="AB22" s="13">
        <f>[1]зміни!AB22+'[1]s_fi_021 ут'!AA22</f>
        <v>406096</v>
      </c>
      <c r="AC22" s="13">
        <f>[1]зміни!AC22+'[1]s_fi_021 ут'!AB22</f>
        <v>0</v>
      </c>
      <c r="AD22" s="13">
        <f>[1]зміни!AD22+'[1]s_fi_021 ут'!AC22</f>
        <v>0</v>
      </c>
      <c r="AE22" s="12">
        <f>[1]зміни!AE22+'[1]s_fi_021 ут'!AD22</f>
        <v>0</v>
      </c>
      <c r="AF22" s="12">
        <f t="shared" si="0"/>
        <v>47495</v>
      </c>
      <c r="AG22" s="13">
        <f>[1]зміни!AG22+'[1]s_fi_021 ут'!AF22</f>
        <v>0</v>
      </c>
      <c r="AH22" s="13">
        <f>[1]зміни!AH22+'[1]s_fi_021 ут'!AG22</f>
        <v>0</v>
      </c>
      <c r="AI22" s="13">
        <f>[1]зміни!AI22+'[1]s_fi_021 ут'!AH22</f>
        <v>0</v>
      </c>
      <c r="AJ22" s="13">
        <f>[1]зміни!AJ22+'[1]s_fi_021 ут'!AI22</f>
        <v>0</v>
      </c>
      <c r="AK22" s="13">
        <f>[1]зміни!AK22+'[1]s_fi_021 ут'!AJ22</f>
        <v>0</v>
      </c>
      <c r="AL22" s="13">
        <f>[1]зміни!AL22+'[1]s_fi_021 ут'!AK22</f>
        <v>0</v>
      </c>
      <c r="AM22" s="13">
        <f>[1]зміни!AM22+'[1]s_fi_021 ут'!AL22</f>
        <v>0</v>
      </c>
      <c r="AN22" s="13">
        <f>[1]зміни!AN22+'[1]s_fi_021 ут'!AM22</f>
        <v>0</v>
      </c>
      <c r="AO22" s="13">
        <f>[1]зміни!AO22+'[1]s_fi_021 ут'!AN22</f>
        <v>0</v>
      </c>
      <c r="AP22" s="13">
        <f>[1]зміни!AP22+'[1]s_fi_021 ут'!AO22</f>
        <v>0</v>
      </c>
      <c r="AQ22" s="13">
        <f>[1]зміни!AQ22+'[1]s_fi_021 ут'!AP22</f>
        <v>47495</v>
      </c>
      <c r="AR22" s="13">
        <f>[1]зміни!AR22+'[1]s_fi_021 ут'!AQ22</f>
        <v>0</v>
      </c>
      <c r="AS22" s="12">
        <f>[1]зміни!AT22+'[1]s_fi_021 ут'!AR22</f>
        <v>0</v>
      </c>
      <c r="AT22" s="12">
        <f>[1]зміни!AU22+'[1]s_fi_021 ут'!AS22</f>
        <v>0</v>
      </c>
      <c r="AU22" s="12">
        <f t="shared" si="2"/>
        <v>5759091</v>
      </c>
      <c r="AV22" s="12">
        <f>'[1]s_fi_021-зміни'!AT22+'[1]s_fi_013 ут'!AM22</f>
        <v>0</v>
      </c>
      <c r="AW22" s="12">
        <f>'[1]s_fi_021-зміни'!AU22+'[1]s_fi_013 ут'!AN22</f>
        <v>0</v>
      </c>
      <c r="AX22" s="12">
        <f>'[1]s_fi_021-зміни'!AW22+'[1]s_fi_013 ут'!AO22</f>
        <v>0</v>
      </c>
      <c r="AY22" s="12">
        <f>'[1]s_fi_021-зміни'!AX22+'[1]s_fi_013 ут'!AP22</f>
        <v>0</v>
      </c>
      <c r="AZ22" s="12">
        <f>'[1]s_fi_021-зміни'!AY22+'[1]s_fi_013 ут'!AQ22</f>
        <v>0</v>
      </c>
      <c r="BA22" s="12">
        <f t="shared" si="3"/>
        <v>0</v>
      </c>
    </row>
    <row r="23" spans="1:53" ht="15.75">
      <c r="A23" s="22"/>
      <c r="B23" s="11"/>
      <c r="C23" s="12"/>
      <c r="D23" s="12">
        <f>[1]зміни!D23+'[1]s_fi_021 ут'!C23</f>
        <v>0</v>
      </c>
      <c r="E23" s="12">
        <f>[1]зміни!E23+'[1]s_fi_021 ут'!D23</f>
        <v>0</v>
      </c>
      <c r="F23" s="12">
        <f>[1]зміни!F23+'[1]s_fi_021 ут'!E23</f>
        <v>0</v>
      </c>
      <c r="G23" s="12">
        <f>[1]зміни!G23+'[1]s_fi_021 ут'!F23</f>
        <v>0</v>
      </c>
      <c r="H23" s="12">
        <f>[1]зміни!H23+'[1]s_fi_021 ут'!G23</f>
        <v>0</v>
      </c>
      <c r="I23" s="12">
        <f>[1]зміни!I23+'[1]s_fi_021 ут'!H23</f>
        <v>0</v>
      </c>
      <c r="J23" s="12">
        <f>[1]зміни!J23+'[1]s_fi_021 ут'!I23</f>
        <v>0</v>
      </c>
      <c r="K23" s="12">
        <f>[1]зміни!K23+'[1]s_fi_021 ут'!J23</f>
        <v>0</v>
      </c>
      <c r="L23" s="12">
        <f>[1]зміни!L23+'[1]s_fi_021 ут'!K23</f>
        <v>0</v>
      </c>
      <c r="M23" s="12">
        <f>[1]зміни!M23+'[1]s_fi_021 ут'!L23</f>
        <v>0</v>
      </c>
      <c r="N23" s="12">
        <f>[1]зміни!N23+'[1]s_fi_021 ут'!M23</f>
        <v>0</v>
      </c>
      <c r="O23" s="12">
        <f>[1]зміни!O23+'[1]s_fi_021 ут'!N23</f>
        <v>0</v>
      </c>
      <c r="P23" s="12">
        <f>[1]зміни!P23+'[1]s_fi_021 ут'!O23</f>
        <v>0</v>
      </c>
      <c r="Q23" s="12">
        <f>[1]зміни!Q23+'[1]s_fi_021 ут'!P23</f>
        <v>0</v>
      </c>
      <c r="R23" s="12">
        <f>[1]зміни!R23+'[1]s_fi_021 ут'!Q23</f>
        <v>0</v>
      </c>
      <c r="S23" s="12">
        <f>[1]зміни!S23+'[1]s_fi_021 ут'!R23</f>
        <v>0</v>
      </c>
      <c r="T23" s="12">
        <f>[1]зміни!T23+'[1]s_fi_021 ут'!S23</f>
        <v>0</v>
      </c>
      <c r="U23" s="12"/>
      <c r="V23" s="13">
        <f>[1]зміни!V23+'[1]s_fi_021 ут'!U23</f>
        <v>0</v>
      </c>
      <c r="W23" s="13">
        <f>[1]зміни!W23+'[1]s_fi_021 ут'!V23</f>
        <v>0</v>
      </c>
      <c r="X23" s="13"/>
      <c r="Y23" s="12"/>
      <c r="Z23" s="12"/>
      <c r="AA23" s="13"/>
      <c r="AB23" s="13"/>
      <c r="AC23" s="13"/>
      <c r="AD23" s="12"/>
      <c r="AE23" s="12"/>
      <c r="AF23" s="12">
        <f t="shared" si="0"/>
        <v>0</v>
      </c>
      <c r="AG23" s="13">
        <f>[1]зміни!AG23+'[1]s_fi_021 ут'!AF23</f>
        <v>0</v>
      </c>
      <c r="AH23" s="13">
        <f>[1]зміни!AH23+'[1]s_fi_021 ут'!AG23</f>
        <v>0</v>
      </c>
      <c r="AI23" s="13">
        <f>[1]зміни!AI23+'[1]s_fi_021 ут'!AH23</f>
        <v>0</v>
      </c>
      <c r="AJ23" s="13">
        <f>[1]зміни!AJ23+'[1]s_fi_021 ут'!AI23</f>
        <v>0</v>
      </c>
      <c r="AK23" s="13">
        <f>[1]зміни!AK23+'[1]s_fi_021 ут'!AJ23</f>
        <v>0</v>
      </c>
      <c r="AL23" s="13">
        <f>[1]зміни!AL23+'[1]s_fi_021 ут'!AK23</f>
        <v>0</v>
      </c>
      <c r="AM23" s="13">
        <f>[1]зміни!AM23+'[1]s_fi_021 ут'!AL23</f>
        <v>0</v>
      </c>
      <c r="AN23" s="13">
        <f>[1]зміни!AN23+'[1]s_fi_021 ут'!AM23</f>
        <v>0</v>
      </c>
      <c r="AO23" s="13">
        <f>[1]зміни!AO23+'[1]s_fi_021 ут'!AN23</f>
        <v>0</v>
      </c>
      <c r="AP23" s="13">
        <f>[1]зміни!AP23+'[1]s_fi_021 ут'!AO23</f>
        <v>0</v>
      </c>
      <c r="AQ23" s="13">
        <f>[1]зміни!AQ23+'[1]s_fi_021 ут'!AP23</f>
        <v>0</v>
      </c>
      <c r="AR23" s="13">
        <f>[1]зміни!AR23+'[1]s_fi_021 ут'!AQ23</f>
        <v>0</v>
      </c>
      <c r="AS23" s="12">
        <f>[1]зміни!AT23+'[1]s_fi_021 ут'!AR23</f>
        <v>0</v>
      </c>
      <c r="AT23" s="12">
        <f>[1]зміни!AU23+'[1]s_fi_021 ут'!AS23</f>
        <v>0</v>
      </c>
      <c r="AU23" s="12">
        <f t="shared" si="2"/>
        <v>0</v>
      </c>
      <c r="AV23" s="19"/>
      <c r="AW23" s="19"/>
      <c r="AX23" s="19"/>
      <c r="AY23" s="19"/>
      <c r="AZ23" s="19"/>
      <c r="BA23" s="12"/>
    </row>
    <row r="24" spans="1:53" ht="15.75">
      <c r="A24" s="11"/>
      <c r="B24" s="11" t="s">
        <v>4</v>
      </c>
      <c r="C24" s="12"/>
      <c r="D24" s="12">
        <f>[1]зміни!D24+'[1]s_fi_021 ут'!C24</f>
        <v>0</v>
      </c>
      <c r="E24" s="12">
        <f>[1]зміни!E24+'[1]s_fi_021 ут'!D24</f>
        <v>0</v>
      </c>
      <c r="F24" s="12">
        <f>[1]зміни!F24+'[1]s_fi_021 ут'!E24</f>
        <v>0</v>
      </c>
      <c r="G24" s="12">
        <f>[1]зміни!G24+'[1]s_fi_021 ут'!F24</f>
        <v>0</v>
      </c>
      <c r="H24" s="12">
        <f>[1]зміни!H24+'[1]s_fi_021 ут'!G24</f>
        <v>0</v>
      </c>
      <c r="I24" s="12">
        <f>[1]зміни!I24+'[1]s_fi_021 ут'!H24</f>
        <v>0</v>
      </c>
      <c r="J24" s="12">
        <f>[1]зміни!J24+'[1]s_fi_021 ут'!I24</f>
        <v>0</v>
      </c>
      <c r="K24" s="12">
        <f>[1]зміни!K24+'[1]s_fi_021 ут'!J24</f>
        <v>0</v>
      </c>
      <c r="L24" s="12">
        <f>[1]зміни!L24+'[1]s_fi_021 ут'!K24</f>
        <v>0</v>
      </c>
      <c r="M24" s="12">
        <f>[1]зміни!M24+'[1]s_fi_021 ут'!L24</f>
        <v>0</v>
      </c>
      <c r="N24" s="12">
        <f>[1]зміни!N24+'[1]s_fi_021 ут'!M24</f>
        <v>0</v>
      </c>
      <c r="O24" s="12">
        <f>[1]зміни!O24+'[1]s_fi_021 ут'!N24</f>
        <v>0</v>
      </c>
      <c r="P24" s="12">
        <f>[1]зміни!P24+'[1]s_fi_021 ут'!O24</f>
        <v>0</v>
      </c>
      <c r="Q24" s="12">
        <f>[1]зміни!Q24+'[1]s_fi_021 ут'!P24</f>
        <v>0</v>
      </c>
      <c r="R24" s="12">
        <f>[1]зміни!R24+'[1]s_fi_021 ут'!Q24</f>
        <v>0</v>
      </c>
      <c r="S24" s="12">
        <f>[1]зміни!S24+'[1]s_fi_021 ут'!R24</f>
        <v>0</v>
      </c>
      <c r="T24" s="12">
        <f>[1]зміни!T24+'[1]s_fi_021 ут'!S24</f>
        <v>0</v>
      </c>
      <c r="U24" s="12">
        <f t="shared" si="4"/>
        <v>0</v>
      </c>
      <c r="V24" s="13"/>
      <c r="W24" s="13"/>
      <c r="X24" s="13"/>
      <c r="Y24" s="12"/>
      <c r="Z24" s="12"/>
      <c r="AA24" s="13"/>
      <c r="AB24" s="13"/>
      <c r="AC24" s="13"/>
      <c r="AD24" s="12"/>
      <c r="AE24" s="12"/>
      <c r="AF24" s="12">
        <f t="shared" si="0"/>
        <v>0</v>
      </c>
      <c r="AG24" s="13">
        <f>[1]зміни!AG24+'[1]s_fi_021 ут'!AF24</f>
        <v>0</v>
      </c>
      <c r="AH24" s="13">
        <f>[1]зміни!AH24+'[1]s_fi_021 ут'!AG24</f>
        <v>0</v>
      </c>
      <c r="AI24" s="13">
        <f>[1]зміни!AI24+'[1]s_fi_021 ут'!AH24</f>
        <v>0</v>
      </c>
      <c r="AJ24" s="13">
        <f>[1]зміни!AJ24+'[1]s_fi_021 ут'!AI24</f>
        <v>0</v>
      </c>
      <c r="AK24" s="13">
        <f>[1]зміни!AK24+'[1]s_fi_021 ут'!AJ24</f>
        <v>0</v>
      </c>
      <c r="AL24" s="13">
        <f>[1]зміни!AL24+'[1]s_fi_021 ут'!AK24</f>
        <v>0</v>
      </c>
      <c r="AM24" s="13">
        <f>[1]зміни!AM24+'[1]s_fi_021 ут'!AL24</f>
        <v>0</v>
      </c>
      <c r="AN24" s="13">
        <f>[1]зміни!AN24+'[1]s_fi_021 ут'!AM24</f>
        <v>0</v>
      </c>
      <c r="AO24" s="13">
        <f>[1]зміни!AO24+'[1]s_fi_021 ут'!AN24</f>
        <v>0</v>
      </c>
      <c r="AP24" s="13">
        <f>[1]зміни!AP24+'[1]s_fi_021 ут'!AO24</f>
        <v>0</v>
      </c>
      <c r="AQ24" s="13">
        <f>[1]зміни!AQ24+'[1]s_fi_021 ут'!AP24</f>
        <v>0</v>
      </c>
      <c r="AR24" s="13">
        <f>[1]зміни!AR24+'[1]s_fi_021 ут'!AQ24</f>
        <v>0</v>
      </c>
      <c r="AS24" s="12">
        <f>[1]зміни!AT24+'[1]s_fi_021 ут'!AR24</f>
        <v>0</v>
      </c>
      <c r="AT24" s="12">
        <f>[1]зміни!AU24+'[1]s_fi_021 ут'!AS24</f>
        <v>0</v>
      </c>
      <c r="AU24" s="12">
        <f>SUM(D24:L24)+Q24+T24+U24+Y24+AD24+AE24+AF24+AT24+AS24</f>
        <v>0</v>
      </c>
      <c r="AV24" s="12">
        <f>[1]зміни!AW24+'[1]s_fi_021 ут'!AU24</f>
        <v>102832700</v>
      </c>
      <c r="AW24" s="12"/>
      <c r="AX24" s="12"/>
      <c r="AY24" s="12"/>
      <c r="AZ24" s="12"/>
      <c r="BA24" s="12">
        <f t="shared" si="3"/>
        <v>102832700</v>
      </c>
    </row>
    <row r="25" spans="1:53" ht="15.75">
      <c r="A25" s="11"/>
      <c r="B25" s="11"/>
      <c r="C25" s="12"/>
      <c r="D25" s="12">
        <f>[1]зміни!D25+'[1]s_fi_021 ут'!C25</f>
        <v>0</v>
      </c>
      <c r="E25" s="12">
        <f>[1]зміни!E25+'[1]s_fi_021 ут'!D25</f>
        <v>0</v>
      </c>
      <c r="F25" s="12">
        <f>[1]зміни!F25+'[1]s_fi_021 ут'!E25</f>
        <v>0</v>
      </c>
      <c r="G25" s="12">
        <f>[1]зміни!G25+'[1]s_fi_021 ут'!F25</f>
        <v>0</v>
      </c>
      <c r="H25" s="12"/>
      <c r="I25" s="12"/>
      <c r="J25" s="12">
        <f>[1]зміни!J25+'[1]s_fi_021 ут'!I25</f>
        <v>0</v>
      </c>
      <c r="K25" s="12">
        <f>[1]зміни!K25+'[1]s_fi_021 ут'!J25</f>
        <v>0</v>
      </c>
      <c r="L25" s="12">
        <f>[1]зміни!L25+'[1]s_fi_021 ут'!K25</f>
        <v>0</v>
      </c>
      <c r="M25" s="12">
        <f>[1]зміни!M25+'[1]s_fi_021 ут'!L25</f>
        <v>0</v>
      </c>
      <c r="N25" s="12">
        <f>[1]зміни!N25+'[1]s_fi_021 ут'!M25</f>
        <v>0</v>
      </c>
      <c r="O25" s="13"/>
      <c r="P25" s="13"/>
      <c r="Q25" s="12"/>
      <c r="R25" s="13"/>
      <c r="S25" s="13"/>
      <c r="T25" s="12"/>
      <c r="U25" s="12"/>
      <c r="V25" s="13"/>
      <c r="W25" s="13"/>
      <c r="X25" s="13"/>
      <c r="Y25" s="12"/>
      <c r="Z25" s="12"/>
      <c r="AA25" s="13"/>
      <c r="AB25" s="13"/>
      <c r="AC25" s="13"/>
      <c r="AD25" s="12"/>
      <c r="AE25" s="12"/>
      <c r="AF25" s="12">
        <f t="shared" si="0"/>
        <v>0</v>
      </c>
      <c r="AG25" s="13">
        <f>[1]зміни!AG25+'[1]s_fi_021 ут'!AF25</f>
        <v>0</v>
      </c>
      <c r="AH25" s="13">
        <f>[1]зміни!AH25+'[1]s_fi_021 ут'!AG25</f>
        <v>0</v>
      </c>
      <c r="AI25" s="13">
        <f>[1]зміни!AI25+'[1]s_fi_021 ут'!AH25</f>
        <v>0</v>
      </c>
      <c r="AJ25" s="13">
        <f>[1]зміни!AJ25+'[1]s_fi_021 ут'!AI25</f>
        <v>0</v>
      </c>
      <c r="AK25" s="13">
        <f>[1]зміни!AK25+'[1]s_fi_021 ут'!AJ25</f>
        <v>0</v>
      </c>
      <c r="AL25" s="13">
        <f>[1]зміни!AL25+'[1]s_fi_021 ут'!AK25</f>
        <v>0</v>
      </c>
      <c r="AM25" s="13">
        <f>[1]зміни!AM25+'[1]s_fi_021 ут'!AL25</f>
        <v>0</v>
      </c>
      <c r="AN25" s="13">
        <f>[1]зміни!AN25+'[1]s_fi_021 ут'!AM25</f>
        <v>0</v>
      </c>
      <c r="AO25" s="13">
        <f>[1]зміни!AO25+'[1]s_fi_021 ут'!AN25</f>
        <v>0</v>
      </c>
      <c r="AP25" s="13">
        <f>[1]зміни!AP25+'[1]s_fi_021 ут'!AO25</f>
        <v>0</v>
      </c>
      <c r="AQ25" s="13">
        <f>[1]зміни!AQ25+'[1]s_fi_021 ут'!AP25</f>
        <v>0</v>
      </c>
      <c r="AR25" s="13">
        <f>[1]зміни!AR25+'[1]s_fi_021 ут'!AQ25</f>
        <v>0</v>
      </c>
      <c r="AS25" s="12"/>
      <c r="AT25" s="12"/>
      <c r="AU25" s="12"/>
      <c r="AV25" s="12"/>
      <c r="AW25" s="12"/>
      <c r="AX25" s="12"/>
      <c r="AY25" s="12"/>
      <c r="AZ25" s="12"/>
      <c r="BA25" s="12"/>
    </row>
    <row r="26" spans="1:53" ht="15.75">
      <c r="A26" s="22" t="s">
        <v>11</v>
      </c>
      <c r="B26" s="22" t="s">
        <v>12</v>
      </c>
      <c r="C26" s="12">
        <f t="shared" ref="C26" si="5">SUM(C18:C25)</f>
        <v>83600</v>
      </c>
      <c r="D26" s="12">
        <f t="shared" ref="D26:BA26" si="6">SUM(D18:D25)</f>
        <v>168931194.71000001</v>
      </c>
      <c r="E26" s="12">
        <f t="shared" si="6"/>
        <v>1087800</v>
      </c>
      <c r="F26" s="12">
        <f t="shared" si="6"/>
        <v>647626400</v>
      </c>
      <c r="G26" s="12">
        <f t="shared" si="6"/>
        <v>1529345</v>
      </c>
      <c r="H26" s="12">
        <f t="shared" si="6"/>
        <v>6173000</v>
      </c>
      <c r="I26" s="12">
        <f t="shared" si="6"/>
        <v>10361880</v>
      </c>
      <c r="J26" s="12">
        <f t="shared" si="6"/>
        <v>2081514</v>
      </c>
      <c r="K26" s="12">
        <f t="shared" si="6"/>
        <v>1139065</v>
      </c>
      <c r="L26" s="12">
        <f t="shared" si="6"/>
        <v>4060533</v>
      </c>
      <c r="M26" s="13">
        <f t="shared" si="6"/>
        <v>246566</v>
      </c>
      <c r="N26" s="13">
        <f t="shared" si="6"/>
        <v>134490</v>
      </c>
      <c r="O26" s="13">
        <f t="shared" si="6"/>
        <v>2415957</v>
      </c>
      <c r="P26" s="13">
        <f t="shared" si="6"/>
        <v>267500</v>
      </c>
      <c r="Q26" s="12">
        <f>SUM(Q18:Q25)</f>
        <v>5348908</v>
      </c>
      <c r="R26" s="13">
        <f t="shared" si="6"/>
        <v>5326141</v>
      </c>
      <c r="S26" s="13">
        <f t="shared" si="6"/>
        <v>22767</v>
      </c>
      <c r="T26" s="12">
        <f t="shared" si="6"/>
        <v>3241700</v>
      </c>
      <c r="U26" s="12">
        <f t="shared" si="6"/>
        <v>41301000</v>
      </c>
      <c r="V26" s="13">
        <f t="shared" si="6"/>
        <v>6341100</v>
      </c>
      <c r="W26" s="13">
        <f t="shared" si="6"/>
        <v>1663200</v>
      </c>
      <c r="X26" s="13">
        <f t="shared" si="6"/>
        <v>33296700</v>
      </c>
      <c r="Y26" s="12">
        <f t="shared" si="6"/>
        <v>1459453.07</v>
      </c>
      <c r="Z26" s="12">
        <v>220700</v>
      </c>
      <c r="AA26" s="13">
        <f t="shared" si="6"/>
        <v>200000</v>
      </c>
      <c r="AB26" s="13">
        <f t="shared" si="6"/>
        <v>406096</v>
      </c>
      <c r="AC26" s="13">
        <f t="shared" si="6"/>
        <v>110087</v>
      </c>
      <c r="AD26" s="12">
        <f t="shared" si="6"/>
        <v>522570.07</v>
      </c>
      <c r="AE26" s="12">
        <f t="shared" si="6"/>
        <v>5769250</v>
      </c>
      <c r="AF26" s="12">
        <f t="shared" si="6"/>
        <v>15607099</v>
      </c>
      <c r="AG26" s="13">
        <f t="shared" si="6"/>
        <v>779200</v>
      </c>
      <c r="AH26" s="13">
        <f t="shared" si="6"/>
        <v>462488</v>
      </c>
      <c r="AI26" s="13">
        <f t="shared" si="6"/>
        <v>224770</v>
      </c>
      <c r="AJ26" s="13">
        <f t="shared" si="6"/>
        <v>3639846</v>
      </c>
      <c r="AK26" s="13">
        <f t="shared" si="6"/>
        <v>556800</v>
      </c>
      <c r="AL26" s="13">
        <f t="shared" si="6"/>
        <v>306000</v>
      </c>
      <c r="AM26" s="13">
        <f t="shared" si="6"/>
        <v>462000</v>
      </c>
      <c r="AN26" s="13">
        <f t="shared" si="6"/>
        <v>650000</v>
      </c>
      <c r="AO26" s="13">
        <f t="shared" si="6"/>
        <v>5500000</v>
      </c>
      <c r="AP26" s="13">
        <f t="shared" si="6"/>
        <v>1308000</v>
      </c>
      <c r="AQ26" s="13">
        <f t="shared" si="6"/>
        <v>47495</v>
      </c>
      <c r="AR26" s="13">
        <f t="shared" si="6"/>
        <v>1670500</v>
      </c>
      <c r="AS26" s="12">
        <f t="shared" si="6"/>
        <v>1177205</v>
      </c>
      <c r="AT26" s="12">
        <f t="shared" si="6"/>
        <v>398000</v>
      </c>
      <c r="AU26" s="12">
        <f>SUM(AU18:AU25)</f>
        <v>917376946.78000009</v>
      </c>
      <c r="AV26" s="12">
        <f t="shared" si="6"/>
        <v>102832700</v>
      </c>
      <c r="AW26" s="12">
        <f t="shared" si="6"/>
        <v>55000000</v>
      </c>
      <c r="AX26" s="12">
        <f t="shared" si="6"/>
        <v>399517</v>
      </c>
      <c r="AY26" s="12">
        <f t="shared" si="6"/>
        <v>5000000</v>
      </c>
      <c r="AZ26" s="12">
        <f t="shared" si="6"/>
        <v>0</v>
      </c>
      <c r="BA26" s="12">
        <f t="shared" si="6"/>
        <v>163232217</v>
      </c>
    </row>
  </sheetData>
  <mergeCells count="59">
    <mergeCell ref="AX14:AX16"/>
    <mergeCell ref="AY14:AY16"/>
    <mergeCell ref="AZ14:AZ16"/>
    <mergeCell ref="M15:M16"/>
    <mergeCell ref="N15:P15"/>
    <mergeCell ref="AS14:AS16"/>
    <mergeCell ref="AT14:AT16"/>
    <mergeCell ref="AW14:AW16"/>
    <mergeCell ref="AF14:AF16"/>
    <mergeCell ref="AG14:AR15"/>
    <mergeCell ref="R14:S15"/>
    <mergeCell ref="T14:T16"/>
    <mergeCell ref="U14:U16"/>
    <mergeCell ref="V14:X15"/>
    <mergeCell ref="Y14:Y16"/>
    <mergeCell ref="Z14:AD15"/>
    <mergeCell ref="I14:I16"/>
    <mergeCell ref="J14:J16"/>
    <mergeCell ref="K14:K16"/>
    <mergeCell ref="L14:L16"/>
    <mergeCell ref="C12:C13"/>
    <mergeCell ref="C14:C16"/>
    <mergeCell ref="D14:D16"/>
    <mergeCell ref="E14:E16"/>
    <mergeCell ref="F14:F16"/>
    <mergeCell ref="G14:G16"/>
    <mergeCell ref="H14:H16"/>
    <mergeCell ref="Y11:AF11"/>
    <mergeCell ref="AG11:AR11"/>
    <mergeCell ref="AS11:AT11"/>
    <mergeCell ref="AU11:AU16"/>
    <mergeCell ref="AV11:BA11"/>
    <mergeCell ref="Y12:AF12"/>
    <mergeCell ref="AG12:AR12"/>
    <mergeCell ref="AS12:AT12"/>
    <mergeCell ref="AV12:AV16"/>
    <mergeCell ref="AW12:AZ12"/>
    <mergeCell ref="BA12:BA16"/>
    <mergeCell ref="Y13:AF13"/>
    <mergeCell ref="AG13:AR13"/>
    <mergeCell ref="AW13:AX13"/>
    <mergeCell ref="AY13:AZ13"/>
    <mergeCell ref="AE14:AE16"/>
    <mergeCell ref="D7:G7"/>
    <mergeCell ref="L7:T7"/>
    <mergeCell ref="A8:B8"/>
    <mergeCell ref="A11:A16"/>
    <mergeCell ref="B11:B16"/>
    <mergeCell ref="D11:G11"/>
    <mergeCell ref="H11:P11"/>
    <mergeCell ref="Q11:X11"/>
    <mergeCell ref="M14:P14"/>
    <mergeCell ref="Q14:Q16"/>
    <mergeCell ref="D13:G13"/>
    <mergeCell ref="H13:P13"/>
    <mergeCell ref="Q13:X13"/>
    <mergeCell ref="D12:G12"/>
    <mergeCell ref="H12:P12"/>
    <mergeCell ref="Q12:X12"/>
  </mergeCells>
  <conditionalFormatting sqref="AD18:AP26 D18:X26 Z18:AC22 AQ18:AR25 AR26 AS18:BA26">
    <cfRule type="cellIs" dxfId="4" priority="31" stopIfTrue="1" operator="equal">
      <formula>0</formula>
    </cfRule>
    <cfRule type="cellIs" priority="32" stopIfTrue="1" operator="equal">
      <formula>0</formula>
    </cfRule>
    <cfRule type="colorScale" priority="33">
      <colorScale>
        <cfvo type="num" val="0"/>
        <cfvo type="num" val="0"/>
        <color theme="0"/>
        <color theme="0"/>
      </colorScale>
    </cfRule>
    <cfRule type="colorScale" priority="34">
      <colorScale>
        <cfvo type="min" val="0"/>
        <cfvo type="num" val="0"/>
        <color theme="0"/>
        <color theme="0"/>
      </colorScale>
    </cfRule>
    <cfRule type="colorScale" priority="35">
      <colorScale>
        <cfvo type="num" val="0"/>
        <cfvo type="max" val="0"/>
        <color theme="0"/>
        <color rgb="FFFFEF9C"/>
      </colorScale>
    </cfRule>
  </conditionalFormatting>
  <conditionalFormatting sqref="AQ18">
    <cfRule type="cellIs" dxfId="3" priority="21" stopIfTrue="1" operator="equal">
      <formula>0</formula>
    </cfRule>
    <cfRule type="cellIs" priority="22" stopIfTrue="1" operator="equal">
      <formula>0</formula>
    </cfRule>
    <cfRule type="colorScale" priority="23">
      <colorScale>
        <cfvo type="num" val="0"/>
        <cfvo type="num" val="0"/>
        <color theme="0"/>
        <color theme="0"/>
      </colorScale>
    </cfRule>
    <cfRule type="colorScale" priority="24">
      <colorScale>
        <cfvo type="min" val="0"/>
        <cfvo type="num" val="0"/>
        <color theme="0"/>
        <color theme="0"/>
      </colorScale>
    </cfRule>
    <cfRule type="colorScale" priority="25">
      <colorScale>
        <cfvo type="num" val="0"/>
        <cfvo type="max" val="0"/>
        <color theme="0"/>
        <color rgb="FFFFEF9C"/>
      </colorScale>
    </cfRule>
  </conditionalFormatting>
  <conditionalFormatting sqref="AQ19:AQ25">
    <cfRule type="cellIs" dxfId="2" priority="16" stopIfTrue="1" operator="equal">
      <formula>0</formula>
    </cfRule>
    <cfRule type="cellIs" priority="17" stopIfTrue="1" operator="equal">
      <formula>0</formula>
    </cfRule>
    <cfRule type="colorScale" priority="18">
      <colorScale>
        <cfvo type="num" val="0"/>
        <cfvo type="num" val="0"/>
        <color theme="0"/>
        <color theme="0"/>
      </colorScale>
    </cfRule>
    <cfRule type="colorScale" priority="19">
      <colorScale>
        <cfvo type="min" val="0"/>
        <cfvo type="num" val="0"/>
        <color theme="0"/>
        <color theme="0"/>
      </colorScale>
    </cfRule>
    <cfRule type="colorScale" priority="20">
      <colorScale>
        <cfvo type="num" val="0"/>
        <cfvo type="max" val="0"/>
        <color theme="0"/>
        <color rgb="FFFFEF9C"/>
      </colorScale>
    </cfRule>
  </conditionalFormatting>
  <conditionalFormatting sqref="AC20">
    <cfRule type="cellIs" dxfId="1" priority="11" stopIfTrue="1" operator="equal">
      <formula>0</formula>
    </cfRule>
    <cfRule type="cellIs" priority="12" stopIfTrue="1" operator="equal">
      <formula>0</formula>
    </cfRule>
    <cfRule type="colorScale" priority="13">
      <colorScale>
        <cfvo type="num" val="0"/>
        <cfvo type="num" val="0"/>
        <color theme="0"/>
        <color theme="0"/>
      </colorScale>
    </cfRule>
    <cfRule type="colorScale" priority="14">
      <colorScale>
        <cfvo type="min" val="0"/>
        <cfvo type="num" val="0"/>
        <color theme="0"/>
        <color theme="0"/>
      </colorScale>
    </cfRule>
    <cfRule type="colorScale" priority="15">
      <colorScale>
        <cfvo type="num" val="0"/>
        <cfvo type="max" val="0"/>
        <color theme="0"/>
        <color rgb="FFFFEF9C"/>
      </colorScale>
    </cfRule>
  </conditionalFormatting>
  <conditionalFormatting sqref="AC19">
    <cfRule type="cellIs" dxfId="0" priority="6" stopIfTrue="1" operator="equal">
      <formula>0</formula>
    </cfRule>
    <cfRule type="cellIs" priority="7" stopIfTrue="1" operator="equal">
      <formula>0</formula>
    </cfRule>
    <cfRule type="colorScale" priority="8">
      <colorScale>
        <cfvo type="num" val="0"/>
        <cfvo type="num" val="0"/>
        <color theme="0"/>
        <color theme="0"/>
      </colorScale>
    </cfRule>
    <cfRule type="colorScale" priority="9">
      <colorScale>
        <cfvo type="min" val="0"/>
        <cfvo type="num" val="0"/>
        <color theme="0"/>
        <color theme="0"/>
      </colorScale>
    </cfRule>
    <cfRule type="colorScale" priority="10">
      <colorScale>
        <cfvo type="num" val="0"/>
        <cfvo type="max" val="0"/>
        <color theme="0"/>
        <color rgb="FFFFEF9C"/>
      </colorScale>
    </cfRule>
  </conditionalFormatting>
  <pageMargins left="0.37" right="0.27" top="0.35" bottom="0.37" header="0.31496062992125984" footer="0.31496062992125984"/>
  <pageSetup paperSize="9" scale="56" fitToWidth="1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s_fi_022 </vt:lpstr>
    </vt:vector>
  </TitlesOfParts>
  <Company>gorfin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User416a</cp:lastModifiedBy>
  <cp:lastPrinted>2019-12-19T09:30:18Z</cp:lastPrinted>
  <dcterms:created xsi:type="dcterms:W3CDTF">2016-11-21T07:21:57Z</dcterms:created>
  <dcterms:modified xsi:type="dcterms:W3CDTF">2019-12-19T09:32:00Z</dcterms:modified>
</cp:coreProperties>
</file>