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марина\исполком -декабрь\позачерг. грудень -2020\"/>
    </mc:Choice>
  </mc:AlternateContent>
  <bookViews>
    <workbookView xWindow="0" yWindow="0" windowWidth="20633" windowHeight="7318"/>
  </bookViews>
  <sheets>
    <sheet name="r-fi-011" sheetId="1" r:id="rId1"/>
  </sheets>
  <externalReferences>
    <externalReference r:id="rId2"/>
  </externalReferences>
  <definedNames>
    <definedName name="_xlnm._FilterDatabase" localSheetId="0" hidden="1">'r-fi-011'!$A$14:$F$38</definedName>
    <definedName name="_xlnm.Print_Area" localSheetId="0">'r-fi-011'!$A$1:$F$37</definedName>
  </definedNames>
  <calcPr calcId="162913"/>
</workbook>
</file>

<file path=xl/calcChain.xml><?xml version="1.0" encoding="utf-8"?>
<calcChain xmlns="http://schemas.openxmlformats.org/spreadsheetml/2006/main">
  <c r="E36" i="1" l="1"/>
  <c r="D36" i="1" l="1"/>
  <c r="F36" i="1" l="1"/>
  <c r="E32" i="1"/>
  <c r="F32" i="1" s="1"/>
  <c r="F31" i="1" s="1"/>
  <c r="D32" i="1"/>
  <c r="E30" i="1"/>
  <c r="F30" i="1" s="1"/>
  <c r="F29" i="1" s="1"/>
  <c r="D30" i="1"/>
  <c r="D28" i="1"/>
  <c r="E21" i="1"/>
  <c r="F21" i="1"/>
  <c r="C35" i="1" l="1"/>
  <c r="E31" i="1"/>
  <c r="E29" i="1"/>
  <c r="E28" i="1" s="1"/>
  <c r="C28" i="1" s="1"/>
  <c r="C32" i="1"/>
  <c r="C31" i="1" s="1"/>
  <c r="F34" i="1"/>
  <c r="F33" i="1" s="1"/>
  <c r="E34" i="1"/>
  <c r="E33" i="1" s="1"/>
  <c r="E22" i="1"/>
  <c r="E20" i="1" s="1"/>
  <c r="F28" i="1"/>
  <c r="D21" i="1"/>
  <c r="C21" i="1" s="1"/>
  <c r="E19" i="1"/>
  <c r="E18" i="1" s="1"/>
  <c r="E17" i="1" s="1"/>
  <c r="C17" i="1" s="1"/>
  <c r="C30" i="1"/>
  <c r="C29" i="1" s="1"/>
  <c r="E25" i="1"/>
  <c r="C25" i="1" s="1"/>
  <c r="F25" i="1" l="1"/>
  <c r="F24" i="1" s="1"/>
  <c r="F23" i="1" s="1"/>
  <c r="E24" i="1"/>
  <c r="E16" i="1"/>
  <c r="E37" i="1"/>
  <c r="F37" i="1"/>
  <c r="F22" i="1"/>
  <c r="F20" i="1" s="1"/>
  <c r="D22" i="1"/>
  <c r="C22" i="1" s="1"/>
  <c r="C36" i="1"/>
  <c r="D34" i="1"/>
  <c r="D33" i="1" s="1"/>
  <c r="D37" i="1" s="1"/>
  <c r="C19" i="1"/>
  <c r="C18" i="1" s="1"/>
  <c r="F19" i="1"/>
  <c r="F18" i="1" s="1"/>
  <c r="F17" i="1" s="1"/>
  <c r="C24" i="1"/>
  <c r="E23" i="1"/>
  <c r="C23" i="1" s="1"/>
  <c r="D20" i="1" l="1"/>
  <c r="D16" i="1" s="1"/>
  <c r="D26" i="1" s="1"/>
  <c r="F16" i="1"/>
  <c r="F26" i="1" s="1"/>
  <c r="C34" i="1"/>
  <c r="C33" i="1"/>
  <c r="E26" i="1"/>
  <c r="C20" i="1" l="1"/>
  <c r="C16" i="1" s="1"/>
  <c r="C37" i="1"/>
  <c r="C26" i="1"/>
</calcChain>
</file>

<file path=xl/sharedStrings.xml><?xml version="1.0" encoding="utf-8"?>
<sst xmlns="http://schemas.openxmlformats.org/spreadsheetml/2006/main" count="50" uniqueCount="44">
  <si>
    <t xml:space="preserve">    Додаток 2</t>
  </si>
  <si>
    <t xml:space="preserve">    до рішення міської ради</t>
  </si>
  <si>
    <t xml:space="preserve">    від   ________________</t>
  </si>
  <si>
    <t xml:space="preserve">    №    _________________ </t>
  </si>
  <si>
    <t>Фінансування  бюджету міста Миколаєва на 2020 рік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</si>
  <si>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</si>
  <si>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</si>
  <si>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</si>
  <si>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</si>
  <si>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</si>
  <si>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</si>
  <si>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</si>
  <si>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 тому числі бюджет розвитку</t>
  </si>
  <si>
    <t>Фінансування за типом кредитора</t>
  </si>
  <si>
    <t xml:space="preserve">200000  </t>
  </si>
  <si>
    <t>Внутрішнє фінансування</t>
  </si>
  <si>
    <t>Інше внутрішнє фінансування </t>
  </si>
  <si>
    <t xml:space="preserve">Позики інших фінансових установ </t>
  </si>
  <si>
    <t>Одержано позик</t>
  </si>
  <si>
    <t xml:space="preserve">208000  </t>
  </si>
  <si>
    <t>Фінансування за рахунок зміни залишків коштів місцевих бюджетів</t>
  </si>
  <si>
    <t>На початок періоду </t>
  </si>
  <si>
    <t xml:space="preserve">208400  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</si>
  <si>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</si>
  <si>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</si>
  <si>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міжнародними фінансовими організаціями</t>
  </si>
  <si>
    <t>Х</t>
  </si>
  <si>
    <t>Загальне фінансування</t>
  </si>
  <si>
    <t>Фінансування за типом боргового зобов’язання</t>
  </si>
  <si>
    <t>400000 </t>
  </si>
  <si>
    <t>Фінансування за борговими операціями </t>
  </si>
  <si>
    <t>401100 </t>
  </si>
  <si>
    <t>Внутрішні запозичення </t>
  </si>
  <si>
    <t>401101 </t>
  </si>
  <si>
    <t>Довгострокові зобов'язання </t>
  </si>
  <si>
    <t>401200 </t>
  </si>
  <si>
    <t>Зовнішні запозичення </t>
  </si>
  <si>
    <t>401201 </t>
  </si>
  <si>
    <t xml:space="preserve">600000  </t>
  </si>
  <si>
    <t>Фінансування за активними операціями</t>
  </si>
  <si>
    <t xml:space="preserve">602000  </t>
  </si>
  <si>
    <t>Зміни обсягів готівкових коштів</t>
  </si>
  <si>
    <t xml:space="preserve">На початок періоду 
</t>
  </si>
  <si>
    <t xml:space="preserve">602400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</si>
</sst>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3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5" fillId="0" borderId="3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0" fontId="5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/>
    </xf>
    <xf numFmtId="0" fontId="8" fillId="0" borderId="0" xfId="0" applyFont="1"/>
    <xf numFmtId="4" fontId="5" fillId="0" borderId="3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4" fontId="7" fillId="0" borderId="3" xfId="0" applyNumberFormat="1" applyFont="1" applyFill="1" applyBorder="1" applyAlignment="1">
      <alignment horizontal="right" vertical="center" wrapText="1"/>
    </xf>
    <xf numFmtId="4" fontId="7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0" xfId="0" applyFont="1" applyFill="1"/>
    <xf numFmtId="0" fontId="2" fillId="0" borderId="0" xfId="0" applyFont="1" applyFill="1"/>
    <xf numFmtId="0" fontId="3" fillId="0" borderId="0" xfId="0" applyNumberFormat="1" applyFont="1" applyFill="1" applyAlignment="1">
      <alignment horizontal="left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5" fillId="0" borderId="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2;&#1086;&#1088;&#1084;&#1099;\2020\&#1057;&#1077;&#1089;&#1110;&#1103;\S_FI_008%20&#1044;&#1054;&#1044;&#1040;&#1058;&#1054;&#1050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5"/>
      <sheetName val="зміни 008"/>
      <sheetName val="ут 008"/>
    </sheetNames>
    <sheetDataSet>
      <sheetData sheetId="0">
        <row r="35">
          <cell r="D35">
            <v>58679039.899999999</v>
          </cell>
        </row>
      </sheetData>
      <sheetData sheetId="1">
        <row r="30">
          <cell r="E30">
            <v>13482000</v>
          </cell>
        </row>
        <row r="32">
          <cell r="E32">
            <v>14980000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view="pageBreakPreview" topLeftCell="A19" zoomScaleSheetLayoutView="100" workbookViewId="0">
      <selection activeCell="B47" sqref="B47"/>
    </sheetView>
  </sheetViews>
  <sheetFormatPr defaultColWidth="9.09765625" defaultRowHeight="10.75" x14ac:dyDescent="0.25"/>
  <cols>
    <col min="1" max="1" width="8.8984375" style="27" customWidth="1"/>
    <col min="2" max="2" width="61.69921875" style="27" customWidth="1"/>
    <col min="3" max="3" width="16.8984375" style="27" customWidth="1"/>
    <col min="4" max="4" width="16.69921875" style="27" customWidth="1"/>
    <col min="5" max="5" width="17" style="27" customWidth="1"/>
    <col min="6" max="6" width="17.59765625" style="27" customWidth="1"/>
    <col min="7" max="16384" width="9.09765625" style="1"/>
  </cols>
  <sheetData>
    <row r="1" spans="1:6" ht="29.3" customHeight="1" x14ac:dyDescent="0.3">
      <c r="A1" s="22"/>
      <c r="B1" s="22"/>
      <c r="C1" s="22"/>
      <c r="D1" s="23"/>
      <c r="E1" s="23" t="s">
        <v>0</v>
      </c>
      <c r="F1" s="23"/>
    </row>
    <row r="2" spans="1:6" ht="15.05" customHeight="1" x14ac:dyDescent="0.3">
      <c r="A2" s="22"/>
      <c r="B2" s="22"/>
      <c r="C2" s="24"/>
      <c r="D2" s="23"/>
      <c r="E2" s="23" t="s">
        <v>1</v>
      </c>
      <c r="F2" s="23"/>
    </row>
    <row r="3" spans="1:6" ht="12.8" customHeight="1" x14ac:dyDescent="0.3">
      <c r="A3" s="22"/>
      <c r="B3" s="22"/>
      <c r="C3" s="22"/>
      <c r="D3" s="23"/>
      <c r="E3" s="23" t="s">
        <v>2</v>
      </c>
      <c r="F3" s="23"/>
    </row>
    <row r="4" spans="1:6" ht="15.05" x14ac:dyDescent="0.3">
      <c r="A4" s="22"/>
      <c r="B4" s="22"/>
      <c r="C4" s="22"/>
      <c r="D4" s="23"/>
      <c r="E4" s="23" t="s">
        <v>3</v>
      </c>
      <c r="F4" s="23"/>
    </row>
    <row r="5" spans="1:6" x14ac:dyDescent="0.25">
      <c r="A5" s="22"/>
      <c r="B5" s="22"/>
      <c r="C5" s="22"/>
      <c r="D5" s="22"/>
      <c r="E5" s="22"/>
      <c r="F5" s="22"/>
    </row>
    <row r="6" spans="1:6" x14ac:dyDescent="0.25">
      <c r="A6" s="22"/>
      <c r="B6" s="22"/>
      <c r="C6" s="22"/>
      <c r="D6" s="22"/>
      <c r="E6" s="22"/>
      <c r="F6" s="22"/>
    </row>
    <row r="7" spans="1:6" ht="18.8" customHeight="1" x14ac:dyDescent="0.25">
      <c r="A7" s="37" t="s">
        <v>4</v>
      </c>
      <c r="B7" s="37"/>
      <c r="C7" s="37"/>
      <c r="D7" s="37"/>
      <c r="E7" s="37"/>
      <c r="F7" s="37"/>
    </row>
    <row r="8" spans="1:6" ht="17.75" x14ac:dyDescent="0.25">
      <c r="A8" s="25"/>
      <c r="B8" s="25"/>
      <c r="C8" s="25"/>
      <c r="D8" s="25"/>
      <c r="E8" s="25"/>
      <c r="F8" s="25"/>
    </row>
    <row r="9" spans="1:6" ht="17.75" x14ac:dyDescent="0.3">
      <c r="A9" s="25"/>
      <c r="B9" s="32">
        <v>14201100000</v>
      </c>
      <c r="C9" s="33"/>
      <c r="D9" s="25"/>
      <c r="E9" s="25"/>
      <c r="F9" s="25"/>
    </row>
    <row r="10" spans="1:6" ht="17.75" x14ac:dyDescent="0.3">
      <c r="A10" s="25"/>
      <c r="B10" s="34" t="s">
        <v>5</v>
      </c>
      <c r="C10" s="34"/>
      <c r="D10" s="25"/>
      <c r="E10" s="25"/>
      <c r="F10" s="25"/>
    </row>
    <row r="11" spans="1:6" ht="13.45" x14ac:dyDescent="0.3">
      <c r="A11" s="26"/>
      <c r="B11" s="26"/>
      <c r="C11" s="22"/>
      <c r="D11" s="26"/>
      <c r="E11" s="26"/>
      <c r="F11" s="35" t="s">
        <v>6</v>
      </c>
    </row>
    <row r="12" spans="1:6" ht="15.75" customHeight="1" x14ac:dyDescent="0.25">
      <c r="A12" s="38" t="s">
        <v>7</v>
      </c>
      <c r="B12" s="38" t="s">
        <v>8</v>
      </c>
      <c r="C12" s="38" t="s">
        <v>9</v>
      </c>
      <c r="D12" s="38" t="s">
        <v>10</v>
      </c>
      <c r="E12" s="40" t="s">
        <v>11</v>
      </c>
      <c r="F12" s="40"/>
    </row>
    <row r="13" spans="1:6" ht="51.05" customHeight="1" x14ac:dyDescent="0.25">
      <c r="A13" s="39"/>
      <c r="B13" s="39"/>
      <c r="C13" s="39"/>
      <c r="D13" s="39"/>
      <c r="E13" s="28" t="s">
        <v>9</v>
      </c>
      <c r="F13" s="28" t="s">
        <v>12</v>
      </c>
    </row>
    <row r="14" spans="1:6" ht="15.05" x14ac:dyDescent="0.25">
      <c r="A14" s="29">
        <v>1</v>
      </c>
      <c r="B14" s="29">
        <v>2</v>
      </c>
      <c r="C14" s="29">
        <v>3</v>
      </c>
      <c r="D14" s="29">
        <v>4</v>
      </c>
      <c r="E14" s="29">
        <v>5</v>
      </c>
      <c r="F14" s="29">
        <v>6</v>
      </c>
    </row>
    <row r="15" spans="1:6" ht="15.05" x14ac:dyDescent="0.25">
      <c r="A15" s="36" t="s">
        <v>13</v>
      </c>
      <c r="B15" s="36"/>
      <c r="C15" s="36"/>
      <c r="D15" s="36"/>
      <c r="E15" s="36"/>
      <c r="F15" s="36"/>
    </row>
    <row r="16" spans="1:6" ht="15.05" x14ac:dyDescent="0.25">
      <c r="A16" s="3" t="s">
        <v>14</v>
      </c>
      <c r="B16" s="3" t="s">
        <v>15</v>
      </c>
      <c r="C16" s="14">
        <f>C17+C20</f>
        <v>113141276.47000003</v>
      </c>
      <c r="D16" s="14">
        <f>D17+D20</f>
        <v>-755634745.56999993</v>
      </c>
      <c r="E16" s="14">
        <f>E17+E20</f>
        <v>868776022.03999996</v>
      </c>
      <c r="F16" s="14">
        <f>F17+F20</f>
        <v>866372694.03999996</v>
      </c>
    </row>
    <row r="17" spans="1:6" ht="15.05" x14ac:dyDescent="0.25">
      <c r="A17" s="3">
        <v>203000</v>
      </c>
      <c r="B17" s="3" t="s">
        <v>16</v>
      </c>
      <c r="C17" s="15">
        <f>D17+E17</f>
        <v>13482000</v>
      </c>
      <c r="D17" s="14"/>
      <c r="E17" s="14">
        <f>E18</f>
        <v>13482000</v>
      </c>
      <c r="F17" s="14">
        <f>F18</f>
        <v>13482000</v>
      </c>
    </row>
    <row r="18" spans="1:6" ht="15.05" x14ac:dyDescent="0.25">
      <c r="A18" s="3">
        <v>203100</v>
      </c>
      <c r="B18" s="3" t="s">
        <v>17</v>
      </c>
      <c r="C18" s="15">
        <f>C19</f>
        <v>13482000</v>
      </c>
      <c r="D18" s="14"/>
      <c r="E18" s="14">
        <f>E19</f>
        <v>13482000</v>
      </c>
      <c r="F18" s="14">
        <f>F19</f>
        <v>13482000</v>
      </c>
    </row>
    <row r="19" spans="1:6" ht="15.05" x14ac:dyDescent="0.25">
      <c r="A19" s="4">
        <v>203110</v>
      </c>
      <c r="B19" s="4" t="s">
        <v>18</v>
      </c>
      <c r="C19" s="16">
        <f t="shared" ref="C19:C25" si="0">D19+E19</f>
        <v>13482000</v>
      </c>
      <c r="D19" s="16"/>
      <c r="E19" s="17">
        <f>E30</f>
        <v>13482000</v>
      </c>
      <c r="F19" s="17">
        <f>E19</f>
        <v>13482000</v>
      </c>
    </row>
    <row r="20" spans="1:6" ht="30.1" x14ac:dyDescent="0.3">
      <c r="A20" s="3" t="s">
        <v>19</v>
      </c>
      <c r="B20" s="5" t="s">
        <v>20</v>
      </c>
      <c r="C20" s="15">
        <f>D20+E20</f>
        <v>99659276.470000029</v>
      </c>
      <c r="D20" s="14">
        <f>D22+D21</f>
        <v>-755634745.56999993</v>
      </c>
      <c r="E20" s="14">
        <f t="shared" ref="E20:F20" si="1">E22+E21</f>
        <v>855294022.03999996</v>
      </c>
      <c r="F20" s="14">
        <f t="shared" si="1"/>
        <v>852890694.03999996</v>
      </c>
    </row>
    <row r="21" spans="1:6" ht="15.05" x14ac:dyDescent="0.3">
      <c r="A21" s="6">
        <v>208100</v>
      </c>
      <c r="B21" s="23" t="s">
        <v>21</v>
      </c>
      <c r="C21" s="15">
        <f t="shared" si="0"/>
        <v>99659276.469999999</v>
      </c>
      <c r="D21" s="14">
        <f>D35</f>
        <v>97255948.469999999</v>
      </c>
      <c r="E21" s="14">
        <f t="shared" ref="E21:F21" si="2">E35</f>
        <v>2403328</v>
      </c>
      <c r="F21" s="14">
        <f t="shared" si="2"/>
        <v>0</v>
      </c>
    </row>
    <row r="22" spans="1:6" s="8" customFormat="1" ht="30.1" x14ac:dyDescent="0.3">
      <c r="A22" s="6" t="s">
        <v>22</v>
      </c>
      <c r="B22" s="7" t="s">
        <v>23</v>
      </c>
      <c r="C22" s="16">
        <f t="shared" si="0"/>
        <v>0</v>
      </c>
      <c r="D22" s="17">
        <f>-1*E22</f>
        <v>-852890694.03999996</v>
      </c>
      <c r="E22" s="17">
        <f>E36</f>
        <v>852890694.03999996</v>
      </c>
      <c r="F22" s="17">
        <f>E22</f>
        <v>852890694.03999996</v>
      </c>
    </row>
    <row r="23" spans="1:6" ht="15.05" x14ac:dyDescent="0.25">
      <c r="A23" s="20">
        <v>300000</v>
      </c>
      <c r="B23" s="9" t="s">
        <v>24</v>
      </c>
      <c r="C23" s="15">
        <f>D23+E23</f>
        <v>14980000</v>
      </c>
      <c r="D23" s="15"/>
      <c r="E23" s="14">
        <f>SUM(E24)</f>
        <v>14980000</v>
      </c>
      <c r="F23" s="14">
        <f>SUM(F24)</f>
        <v>14980000</v>
      </c>
    </row>
    <row r="24" spans="1:6" ht="15.05" x14ac:dyDescent="0.25">
      <c r="A24" s="20">
        <v>301000</v>
      </c>
      <c r="B24" s="9" t="s">
        <v>25</v>
      </c>
      <c r="C24" s="18">
        <f t="shared" si="0"/>
        <v>14980000</v>
      </c>
      <c r="D24" s="19"/>
      <c r="E24" s="19">
        <f>E25</f>
        <v>14980000</v>
      </c>
      <c r="F24" s="19">
        <f>F25</f>
        <v>14980000</v>
      </c>
    </row>
    <row r="25" spans="1:6" ht="15.05" x14ac:dyDescent="0.25">
      <c r="A25" s="21">
        <v>301100</v>
      </c>
      <c r="B25" s="10" t="s">
        <v>18</v>
      </c>
      <c r="C25" s="16">
        <f t="shared" si="0"/>
        <v>14980000</v>
      </c>
      <c r="D25" s="16"/>
      <c r="E25" s="17">
        <f>E32</f>
        <v>14980000</v>
      </c>
      <c r="F25" s="17">
        <f>E25</f>
        <v>14980000</v>
      </c>
    </row>
    <row r="26" spans="1:6" ht="15.05" x14ac:dyDescent="0.25">
      <c r="A26" s="11" t="s">
        <v>26</v>
      </c>
      <c r="B26" s="12" t="s">
        <v>27</v>
      </c>
      <c r="C26" s="14">
        <f>D26+E26</f>
        <v>128121276.47000003</v>
      </c>
      <c r="D26" s="14">
        <f>D16+D23</f>
        <v>-755634745.56999993</v>
      </c>
      <c r="E26" s="14">
        <f>E16+E23</f>
        <v>883756022.03999996</v>
      </c>
      <c r="F26" s="14">
        <f>F16+F23</f>
        <v>881352694.03999996</v>
      </c>
    </row>
    <row r="27" spans="1:6" ht="15.05" x14ac:dyDescent="0.25">
      <c r="A27" s="36" t="s">
        <v>28</v>
      </c>
      <c r="B27" s="36"/>
      <c r="C27" s="36"/>
      <c r="D27" s="36"/>
      <c r="E27" s="36"/>
      <c r="F27" s="36"/>
    </row>
    <row r="28" spans="1:6" ht="15.05" x14ac:dyDescent="0.25">
      <c r="A28" s="3" t="s">
        <v>29</v>
      </c>
      <c r="B28" s="3" t="s">
        <v>30</v>
      </c>
      <c r="C28" s="15">
        <f>D28+E28</f>
        <v>28462000</v>
      </c>
      <c r="D28" s="14">
        <f>D29+D31</f>
        <v>0</v>
      </c>
      <c r="E28" s="14">
        <f>E29+E31</f>
        <v>28462000</v>
      </c>
      <c r="F28" s="14">
        <f>F29+F31</f>
        <v>28462000</v>
      </c>
    </row>
    <row r="29" spans="1:6" s="13" customFormat="1" ht="15.05" x14ac:dyDescent="0.25">
      <c r="A29" s="3" t="s">
        <v>31</v>
      </c>
      <c r="B29" s="3" t="s">
        <v>32</v>
      </c>
      <c r="C29" s="15">
        <f>C30</f>
        <v>13482000</v>
      </c>
      <c r="D29" s="14"/>
      <c r="E29" s="14">
        <f>E30</f>
        <v>13482000</v>
      </c>
      <c r="F29" s="14">
        <f>F30</f>
        <v>13482000</v>
      </c>
    </row>
    <row r="30" spans="1:6" s="13" customFormat="1" ht="15.05" x14ac:dyDescent="0.25">
      <c r="A30" s="4" t="s">
        <v>33</v>
      </c>
      <c r="B30" s="4" t="s">
        <v>34</v>
      </c>
      <c r="C30" s="16">
        <f t="shared" ref="C30" si="3">D30+E30</f>
        <v>13482000</v>
      </c>
      <c r="D30" s="16">
        <f>'[1]005'!D30+'[1]зміни 008'!D30</f>
        <v>0</v>
      </c>
      <c r="E30" s="16">
        <f>'[1]005'!E30+'[1]зміни 008'!E30</f>
        <v>13482000</v>
      </c>
      <c r="F30" s="17">
        <f>E30</f>
        <v>13482000</v>
      </c>
    </row>
    <row r="31" spans="1:6" ht="15.05" x14ac:dyDescent="0.25">
      <c r="A31" s="3" t="s">
        <v>35</v>
      </c>
      <c r="B31" s="3" t="s">
        <v>36</v>
      </c>
      <c r="C31" s="15">
        <f>C32</f>
        <v>14980000</v>
      </c>
      <c r="D31" s="14"/>
      <c r="E31" s="14">
        <f>E32</f>
        <v>14980000</v>
      </c>
      <c r="F31" s="14">
        <f>F32</f>
        <v>14980000</v>
      </c>
    </row>
    <row r="32" spans="1:6" ht="15.05" x14ac:dyDescent="0.25">
      <c r="A32" s="4" t="s">
        <v>37</v>
      </c>
      <c r="B32" s="4" t="s">
        <v>34</v>
      </c>
      <c r="C32" s="16">
        <f t="shared" ref="C32:C36" si="4">D32+E32</f>
        <v>14980000</v>
      </c>
      <c r="D32" s="16">
        <f>'[1]005'!D32+'[1]зміни 008'!D32</f>
        <v>0</v>
      </c>
      <c r="E32" s="16">
        <f>'[1]005'!E32+'[1]зміни 008'!E32</f>
        <v>14980000</v>
      </c>
      <c r="F32" s="17">
        <f>E32</f>
        <v>14980000</v>
      </c>
    </row>
    <row r="33" spans="1:6" ht="15.05" x14ac:dyDescent="0.3">
      <c r="A33" s="3" t="s">
        <v>38</v>
      </c>
      <c r="B33" s="5" t="s">
        <v>39</v>
      </c>
      <c r="C33" s="16">
        <f t="shared" si="4"/>
        <v>99659276.470000029</v>
      </c>
      <c r="D33" s="14">
        <f>D34</f>
        <v>-755634745.56999993</v>
      </c>
      <c r="E33" s="14">
        <f t="shared" ref="E33:F33" si="5">E34</f>
        <v>855294022.03999996</v>
      </c>
      <c r="F33" s="14">
        <f t="shared" si="5"/>
        <v>852890694.03999996</v>
      </c>
    </row>
    <row r="34" spans="1:6" ht="15.05" x14ac:dyDescent="0.3">
      <c r="A34" s="3" t="s">
        <v>40</v>
      </c>
      <c r="B34" s="5" t="s">
        <v>41</v>
      </c>
      <c r="C34" s="16">
        <f t="shared" si="4"/>
        <v>99659276.470000029</v>
      </c>
      <c r="D34" s="14">
        <f>D36+D35</f>
        <v>-755634745.56999993</v>
      </c>
      <c r="E34" s="14">
        <f>E36+E35</f>
        <v>855294022.03999996</v>
      </c>
      <c r="F34" s="14">
        <f t="shared" ref="F34" si="6">F36+F35</f>
        <v>852890694.03999996</v>
      </c>
    </row>
    <row r="35" spans="1:6" s="8" customFormat="1" ht="45.15" x14ac:dyDescent="0.2">
      <c r="A35" s="6">
        <v>602100</v>
      </c>
      <c r="B35" s="6" t="s">
        <v>42</v>
      </c>
      <c r="C35" s="16">
        <f t="shared" si="4"/>
        <v>99659276.469999999</v>
      </c>
      <c r="D35" s="16">
        <v>97255948.469999999</v>
      </c>
      <c r="E35" s="16">
        <v>2403328</v>
      </c>
      <c r="F35" s="16">
        <v>0</v>
      </c>
    </row>
    <row r="36" spans="1:6" s="8" customFormat="1" ht="30.1" x14ac:dyDescent="0.3">
      <c r="A36" s="6" t="s">
        <v>43</v>
      </c>
      <c r="B36" s="7" t="s">
        <v>23</v>
      </c>
      <c r="C36" s="16">
        <f t="shared" si="4"/>
        <v>0</v>
      </c>
      <c r="D36" s="17">
        <f>-1*E36</f>
        <v>-852890694.03999996</v>
      </c>
      <c r="E36" s="16">
        <f>796788344.63-600000+34162129+9551983.41+8804129+4184108</f>
        <v>852890694.03999996</v>
      </c>
      <c r="F36" s="16">
        <f>E36</f>
        <v>852890694.03999996</v>
      </c>
    </row>
    <row r="37" spans="1:6" s="2" customFormat="1" ht="15.05" x14ac:dyDescent="0.3">
      <c r="A37" s="11" t="s">
        <v>26</v>
      </c>
      <c r="B37" s="12" t="s">
        <v>27</v>
      </c>
      <c r="C37" s="15">
        <f>D37+E37</f>
        <v>128121276.47000003</v>
      </c>
      <c r="D37" s="14">
        <f>D28+D33</f>
        <v>-755634745.56999993</v>
      </c>
      <c r="E37" s="14">
        <f>E28+E33</f>
        <v>883756022.03999996</v>
      </c>
      <c r="F37" s="14">
        <f>F28+F33</f>
        <v>881352694.03999996</v>
      </c>
    </row>
    <row r="39" spans="1:6" ht="17.75" x14ac:dyDescent="0.35">
      <c r="C39" s="30"/>
      <c r="D39" s="30"/>
      <c r="E39" s="30"/>
      <c r="F39" s="30"/>
    </row>
    <row r="40" spans="1:6" x14ac:dyDescent="0.25">
      <c r="D40" s="31"/>
      <c r="E40" s="31"/>
      <c r="F40" s="31"/>
    </row>
  </sheetData>
  <mergeCells count="8">
    <mergeCell ref="A15:F15"/>
    <mergeCell ref="A27:F27"/>
    <mergeCell ref="A7:F7"/>
    <mergeCell ref="A12:A13"/>
    <mergeCell ref="B12:B13"/>
    <mergeCell ref="C12:C13"/>
    <mergeCell ref="D12:D13"/>
    <mergeCell ref="E12:F12"/>
  </mergeCells>
  <pageMargins left="0.28999999999999998" right="0.31496062992125984" top="0.7480314960629921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r-fi-011</vt:lpstr>
      <vt:lpstr>'r-fi-011'!Область_печати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user362b</cp:lastModifiedBy>
  <cp:lastPrinted>2020-10-21T06:25:49Z</cp:lastPrinted>
  <dcterms:created xsi:type="dcterms:W3CDTF">2020-06-04T14:01:22Z</dcterms:created>
  <dcterms:modified xsi:type="dcterms:W3CDTF">2020-12-17T12:42:27Z</dcterms:modified>
</cp:coreProperties>
</file>