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53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45621"/>
</workbook>
</file>

<file path=xl/calcChain.xml><?xml version="1.0" encoding="utf-8"?>
<calcChain xmlns="http://schemas.openxmlformats.org/spreadsheetml/2006/main">
  <c r="D43" i="1"/>
  <c r="D22" l="1"/>
  <c r="E40" l="1"/>
  <c r="E27" l="1"/>
  <c r="E33"/>
  <c r="D30"/>
  <c r="E20"/>
  <c r="E39" l="1"/>
  <c r="F40"/>
  <c r="F39" s="1"/>
  <c r="C40"/>
  <c r="C39" s="1"/>
  <c r="F38"/>
  <c r="C38"/>
  <c r="E37"/>
  <c r="F27"/>
  <c r="E36" l="1"/>
  <c r="E44" s="1"/>
  <c r="C37"/>
  <c r="C36" s="1"/>
  <c r="C20"/>
  <c r="F37"/>
  <c r="F36" s="1"/>
  <c r="F20"/>
  <c r="C27"/>
  <c r="D44" l="1"/>
  <c r="F44"/>
  <c r="F22"/>
  <c r="F35"/>
  <c r="F34" s="1"/>
  <c r="F33"/>
  <c r="F32" s="1"/>
  <c r="E22"/>
  <c r="F31" l="1"/>
  <c r="F30" s="1"/>
  <c r="C43"/>
  <c r="E34"/>
  <c r="E32"/>
  <c r="C35"/>
  <c r="C34" s="1"/>
  <c r="F42"/>
  <c r="F41" s="1"/>
  <c r="E42"/>
  <c r="E41" s="1"/>
  <c r="E23"/>
  <c r="E21" s="1"/>
  <c r="C22"/>
  <c r="E19"/>
  <c r="E18" s="1"/>
  <c r="C33"/>
  <c r="C32" s="1"/>
  <c r="E26"/>
  <c r="E25" s="1"/>
  <c r="C31" l="1"/>
  <c r="C30" s="1"/>
  <c r="E17"/>
  <c r="E16" s="1"/>
  <c r="C26"/>
  <c r="C25" s="1"/>
  <c r="E31"/>
  <c r="F26"/>
  <c r="F25" s="1"/>
  <c r="F45"/>
  <c r="F23"/>
  <c r="F21" s="1"/>
  <c r="D23"/>
  <c r="C23" s="1"/>
  <c r="C44"/>
  <c r="D42"/>
  <c r="D41" s="1"/>
  <c r="D45" s="1"/>
  <c r="C19"/>
  <c r="C18" s="1"/>
  <c r="F19"/>
  <c r="F18" s="1"/>
  <c r="E24"/>
  <c r="C24" s="1"/>
  <c r="E28" l="1"/>
  <c r="E30"/>
  <c r="E45" s="1"/>
  <c r="C17"/>
  <c r="F17"/>
  <c r="F16" s="1"/>
  <c r="F24"/>
  <c r="D21"/>
  <c r="D16" s="1"/>
  <c r="D28" s="1"/>
  <c r="C42"/>
  <c r="C41"/>
  <c r="F28" l="1"/>
  <c r="C45"/>
  <c r="C21"/>
  <c r="C16" s="1"/>
  <c r="C28" s="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<sst xmlns="http://schemas.openxmlformats.org/spreadsheetml/2006/main" count="64" uniqueCount="56">
  <si>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</si>
  <si>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</si>
  <si>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</si>
  <si>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</si>
  <si>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</si>
  <si>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</si>
  <si>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</si>
  <si>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</si>
  <si>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</si>
  <si>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</si>
  <si>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</si>
  <si>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</si>
  <si>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</si>
  <si>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</si>
  <si>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</si>
  <si>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</si>
  <si>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</si>
  <si>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</si>
  <si>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</si>
  <si>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</si>
  <si>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</si>
  <si>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</si>
  <si>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</si>
  <si>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</si>
  <si>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</si>
  <si>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</si>
  <si>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</si>
  <si>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</si>
  <si>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</si>
  <si>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</si>
  <si>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</si>
  <si>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</si>
  <si>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</si>
  <si>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</si>
  <si>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</si>
  <si>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</si>
  <si>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</si>
  <si>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</si>
  <si>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</si>
  <si>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</si>
  <si>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</si>
  <si>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</si>
  <si>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</si>
  <si>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</si>
  <si>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</si>
  <si>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</si>
  <si>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</si>
  <si>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</si>
  <si>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</si>
  <si>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</si>
  <si>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</si>
  <si>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</si>
  <si>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</si>
  <si>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</si>
  <si>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</si>
  <si>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 на 2022 рік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</si>
</sst>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0" xfId="0" applyFont="1"/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4" fontId="1" fillId="0" borderId="0" xfId="0" applyNumberFormat="1" applyFont="1"/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view="pageBreakPreview" topLeftCell="A22" zoomScale="87" zoomScaleSheetLayoutView="87" workbookViewId="0">
      <selection activeCell="E50" sqref="E50"/>
    </sheetView>
  </sheetViews>
  <sheetFormatPr defaultColWidth="9.140625" defaultRowHeight="11.25"/>
  <cols>
    <col min="1" max="1" width="8.7109375" style="21" bestFit="1" customWidth="1"/>
    <col min="2" max="2" width="58.7109375" style="21" customWidth="1"/>
    <col min="3" max="3" width="15.85546875" style="21" bestFit="1" customWidth="1"/>
    <col min="4" max="4" width="16.85546875" style="21" bestFit="1" customWidth="1"/>
    <col min="5" max="5" width="18.5703125" style="21" customWidth="1"/>
    <col min="6" max="6" width="17.5703125" style="21" customWidth="1"/>
    <col min="7" max="7" width="12.85546875" style="1" customWidth="1"/>
    <col min="8" max="16384" width="9.140625" style="1"/>
  </cols>
  <sheetData>
    <row r="1" spans="1:7" ht="15.75">
      <c r="A1" s="16"/>
      <c r="B1" s="16"/>
      <c r="C1" s="16"/>
      <c r="D1" s="17"/>
      <c r="E1" s="17" t="s">
        <v>0</v>
      </c>
      <c r="F1" s="17"/>
    </row>
    <row r="2" spans="1:7" ht="15" customHeight="1">
      <c r="A2" s="16"/>
      <c r="B2" s="16"/>
      <c r="C2" s="18"/>
      <c r="D2" s="17"/>
      <c r="E2" s="17" t="s">
        <v>1</v>
      </c>
      <c r="F2" s="17"/>
    </row>
    <row r="3" spans="1:7" ht="12.75" customHeight="1">
      <c r="A3" s="16"/>
      <c r="B3" s="16"/>
      <c r="C3" s="16"/>
      <c r="D3" s="17"/>
      <c r="E3" s="17" t="s">
        <v>2</v>
      </c>
      <c r="F3" s="17"/>
    </row>
    <row r="4" spans="1:7" ht="15.75">
      <c r="A4" s="16"/>
      <c r="B4" s="16"/>
      <c r="C4" s="16"/>
      <c r="D4" s="17"/>
      <c r="E4" s="17" t="s">
        <v>3</v>
      </c>
      <c r="F4" s="17"/>
    </row>
    <row r="5" spans="1:7">
      <c r="A5" s="16"/>
      <c r="B5" s="16"/>
      <c r="C5" s="16"/>
      <c r="D5" s="16"/>
      <c r="E5" s="16"/>
      <c r="F5" s="16"/>
    </row>
    <row r="6" spans="1:7">
      <c r="A6" s="16"/>
      <c r="B6" s="16"/>
      <c r="C6" s="16"/>
      <c r="D6" s="16"/>
      <c r="E6" s="16"/>
      <c r="F6" s="16"/>
    </row>
    <row r="7" spans="1:7" ht="32.25" customHeight="1">
      <c r="A7" s="35" t="s">
        <v>55</v>
      </c>
      <c r="B7" s="35"/>
      <c r="C7" s="35"/>
      <c r="D7" s="35"/>
      <c r="E7" s="35"/>
      <c r="F7" s="35"/>
    </row>
    <row r="8" spans="1:7" ht="18.75">
      <c r="A8" s="19"/>
      <c r="B8" s="19"/>
      <c r="C8" s="19"/>
      <c r="D8" s="19"/>
      <c r="E8" s="19"/>
      <c r="F8" s="19"/>
    </row>
    <row r="9" spans="1:7" ht="18.75">
      <c r="A9" s="19"/>
      <c r="B9" s="39">
        <v>14549000000</v>
      </c>
      <c r="C9" s="39"/>
      <c r="D9" s="19"/>
      <c r="E9" s="19"/>
      <c r="F9" s="19"/>
    </row>
    <row r="10" spans="1:7" ht="18.75">
      <c r="A10" s="19"/>
      <c r="B10" s="40" t="s">
        <v>4</v>
      </c>
      <c r="C10" s="40"/>
      <c r="D10" s="19"/>
      <c r="E10" s="19"/>
      <c r="F10" s="19"/>
    </row>
    <row r="11" spans="1:7" ht="12.75">
      <c r="A11" s="20"/>
      <c r="B11" s="20"/>
      <c r="C11" s="16"/>
      <c r="D11" s="20"/>
      <c r="E11" s="20"/>
      <c r="F11" s="24" t="s">
        <v>5</v>
      </c>
    </row>
    <row r="12" spans="1:7" ht="15.75" customHeight="1">
      <c r="A12" s="36" t="s">
        <v>6</v>
      </c>
      <c r="B12" s="36" t="s">
        <v>7</v>
      </c>
      <c r="C12" s="36" t="s">
        <v>8</v>
      </c>
      <c r="D12" s="36" t="s">
        <v>9</v>
      </c>
      <c r="E12" s="38" t="s">
        <v>10</v>
      </c>
      <c r="F12" s="38"/>
    </row>
    <row r="13" spans="1:7" ht="51" customHeight="1">
      <c r="A13" s="37"/>
      <c r="B13" s="37"/>
      <c r="C13" s="37"/>
      <c r="D13" s="37"/>
      <c r="E13" s="29" t="s">
        <v>54</v>
      </c>
      <c r="F13" s="22" t="s">
        <v>11</v>
      </c>
    </row>
    <row r="14" spans="1:7" ht="15.75" customHeight="1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</row>
    <row r="15" spans="1:7" ht="15.75">
      <c r="A15" s="34" t="s">
        <v>12</v>
      </c>
      <c r="B15" s="34"/>
      <c r="C15" s="34"/>
      <c r="D15" s="34"/>
      <c r="E15" s="34"/>
      <c r="F15" s="34"/>
    </row>
    <row r="16" spans="1:7" ht="15.75">
      <c r="A16" s="3" t="s">
        <v>13</v>
      </c>
      <c r="B16" s="3" t="s">
        <v>14</v>
      </c>
      <c r="C16" s="30">
        <f>C17+C21</f>
        <v>548768828.77999997</v>
      </c>
      <c r="D16" s="30">
        <f>D17+D21</f>
        <v>-594276755</v>
      </c>
      <c r="E16" s="30">
        <f>E17+E21</f>
        <v>1143045583.78</v>
      </c>
      <c r="F16" s="30">
        <f>F17+F21</f>
        <v>1141545583.78</v>
      </c>
      <c r="G16" s="26"/>
    </row>
    <row r="17" spans="1:6" ht="15.75">
      <c r="A17" s="3">
        <v>203000</v>
      </c>
      <c r="B17" s="3" t="s">
        <v>15</v>
      </c>
      <c r="C17" s="31">
        <f>D17+E17</f>
        <v>299351470</v>
      </c>
      <c r="D17" s="30"/>
      <c r="E17" s="30">
        <f>E18</f>
        <v>299351470</v>
      </c>
      <c r="F17" s="30">
        <f>F18</f>
        <v>299351470</v>
      </c>
    </row>
    <row r="18" spans="1:6" ht="15.75">
      <c r="A18" s="3">
        <v>203100</v>
      </c>
      <c r="B18" s="3" t="s">
        <v>16</v>
      </c>
      <c r="C18" s="30">
        <f>C19+C20</f>
        <v>299351470</v>
      </c>
      <c r="D18" s="30"/>
      <c r="E18" s="30">
        <f>E19+E20</f>
        <v>299351470</v>
      </c>
      <c r="F18" s="30">
        <f>F19+F20</f>
        <v>299351470</v>
      </c>
    </row>
    <row r="19" spans="1:6" ht="15.75">
      <c r="A19" s="4">
        <v>203110</v>
      </c>
      <c r="B19" s="4" t="s">
        <v>17</v>
      </c>
      <c r="C19" s="32">
        <f t="shared" ref="C19:C27" si="0">D19+E19</f>
        <v>308175000</v>
      </c>
      <c r="D19" s="32"/>
      <c r="E19" s="33">
        <f>E33</f>
        <v>308175000</v>
      </c>
      <c r="F19" s="33">
        <f>E19</f>
        <v>308175000</v>
      </c>
    </row>
    <row r="20" spans="1:6" ht="15.75">
      <c r="A20" s="4">
        <v>203120</v>
      </c>
      <c r="B20" s="4" t="s">
        <v>42</v>
      </c>
      <c r="C20" s="33">
        <f>C38</f>
        <v>-8823530</v>
      </c>
      <c r="D20" s="32"/>
      <c r="E20" s="33">
        <f>E38</f>
        <v>-8823530</v>
      </c>
      <c r="F20" s="33">
        <f>F38</f>
        <v>-8823530</v>
      </c>
    </row>
    <row r="21" spans="1:6" ht="31.5">
      <c r="A21" s="3" t="s">
        <v>18</v>
      </c>
      <c r="B21" s="5" t="s">
        <v>19</v>
      </c>
      <c r="C21" s="31">
        <f>D21+E21</f>
        <v>249417358.77999997</v>
      </c>
      <c r="D21" s="30">
        <f>D23+D22</f>
        <v>-594276755</v>
      </c>
      <c r="E21" s="30">
        <f t="shared" ref="E21:F21" si="1">E23+E22</f>
        <v>843694113.77999997</v>
      </c>
      <c r="F21" s="30">
        <f t="shared" si="1"/>
        <v>842194113.77999997</v>
      </c>
    </row>
    <row r="22" spans="1:6" ht="15.75">
      <c r="A22" s="6">
        <v>208100</v>
      </c>
      <c r="B22" s="17" t="s">
        <v>20</v>
      </c>
      <c r="C22" s="31">
        <f t="shared" si="0"/>
        <v>249417358.78</v>
      </c>
      <c r="D22" s="30">
        <f>D43</f>
        <v>247917358.78</v>
      </c>
      <c r="E22" s="30">
        <f t="shared" ref="E22:F22" si="2">E43</f>
        <v>1500000</v>
      </c>
      <c r="F22" s="30">
        <f t="shared" si="2"/>
        <v>0</v>
      </c>
    </row>
    <row r="23" spans="1:6" s="8" customFormat="1" ht="31.5">
      <c r="A23" s="6" t="s">
        <v>21</v>
      </c>
      <c r="B23" s="7" t="s">
        <v>22</v>
      </c>
      <c r="C23" s="32">
        <f t="shared" si="0"/>
        <v>0</v>
      </c>
      <c r="D23" s="33">
        <f>-1*E23</f>
        <v>-842194113.77999997</v>
      </c>
      <c r="E23" s="33">
        <f>E44</f>
        <v>842194113.77999997</v>
      </c>
      <c r="F23" s="33">
        <f>E23</f>
        <v>842194113.77999997</v>
      </c>
    </row>
    <row r="24" spans="1:6" ht="15.75">
      <c r="A24" s="14">
        <v>300000</v>
      </c>
      <c r="B24" s="9" t="s">
        <v>23</v>
      </c>
      <c r="C24" s="31">
        <f>D24+E24</f>
        <v>-3340680</v>
      </c>
      <c r="D24" s="31"/>
      <c r="E24" s="30">
        <f>SUM(E25)</f>
        <v>-3340680</v>
      </c>
      <c r="F24" s="30">
        <f>SUM(F25)</f>
        <v>-3340680</v>
      </c>
    </row>
    <row r="25" spans="1:6" ht="28.5" customHeight="1">
      <c r="A25" s="14">
        <v>301000</v>
      </c>
      <c r="B25" s="9" t="s">
        <v>24</v>
      </c>
      <c r="C25" s="30">
        <f>C26+C27</f>
        <v>-3340680</v>
      </c>
      <c r="D25" s="30"/>
      <c r="E25" s="30">
        <f>E26+E27</f>
        <v>-3340680</v>
      </c>
      <c r="F25" s="30">
        <f>F26+F27</f>
        <v>-3340680</v>
      </c>
    </row>
    <row r="26" spans="1:6" ht="15.75">
      <c r="A26" s="15">
        <v>301100</v>
      </c>
      <c r="B26" s="10" t="s">
        <v>17</v>
      </c>
      <c r="C26" s="32">
        <f t="shared" si="0"/>
        <v>0</v>
      </c>
      <c r="D26" s="32"/>
      <c r="E26" s="33">
        <f>E35</f>
        <v>0</v>
      </c>
      <c r="F26" s="33">
        <f>E26</f>
        <v>0</v>
      </c>
    </row>
    <row r="27" spans="1:6" ht="15.75" customHeight="1">
      <c r="A27" s="4">
        <v>301200</v>
      </c>
      <c r="B27" s="4" t="s">
        <v>42</v>
      </c>
      <c r="C27" s="32">
        <f t="shared" si="0"/>
        <v>-3340680</v>
      </c>
      <c r="D27" s="32"/>
      <c r="E27" s="33">
        <f>E40</f>
        <v>-3340680</v>
      </c>
      <c r="F27" s="33">
        <f>E27</f>
        <v>-3340680</v>
      </c>
    </row>
    <row r="28" spans="1:6" ht="15.75">
      <c r="A28" s="11" t="s">
        <v>25</v>
      </c>
      <c r="B28" s="12" t="s">
        <v>26</v>
      </c>
      <c r="C28" s="30">
        <f>C16+C24</f>
        <v>545428148.77999997</v>
      </c>
      <c r="D28" s="30">
        <f>D16+D24</f>
        <v>-594276755</v>
      </c>
      <c r="E28" s="30">
        <f>E16+E24</f>
        <v>1139704903.78</v>
      </c>
      <c r="F28" s="30">
        <f>F16+F24</f>
        <v>1138204903.78</v>
      </c>
    </row>
    <row r="29" spans="1:6" ht="15.75">
      <c r="A29" s="34" t="s">
        <v>27</v>
      </c>
      <c r="B29" s="34"/>
      <c r="C29" s="34"/>
      <c r="D29" s="34"/>
      <c r="E29" s="34"/>
      <c r="F29" s="34"/>
    </row>
    <row r="30" spans="1:6" ht="15.75">
      <c r="A30" s="3" t="s">
        <v>28</v>
      </c>
      <c r="B30" s="3" t="s">
        <v>29</v>
      </c>
      <c r="C30" s="31">
        <f>C31+C36</f>
        <v>296010790</v>
      </c>
      <c r="D30" s="31">
        <f>D31+D36</f>
        <v>0</v>
      </c>
      <c r="E30" s="31">
        <f t="shared" ref="E30:F30" si="3">E31+E36</f>
        <v>296010790</v>
      </c>
      <c r="F30" s="31">
        <f t="shared" si="3"/>
        <v>296010790</v>
      </c>
    </row>
    <row r="31" spans="1:6" ht="15.75">
      <c r="A31" s="3" t="s">
        <v>43</v>
      </c>
      <c r="B31" s="27" t="s">
        <v>44</v>
      </c>
      <c r="C31" s="30">
        <f>C32+C34</f>
        <v>308175000</v>
      </c>
      <c r="D31" s="30"/>
      <c r="E31" s="30">
        <f>E32+E34</f>
        <v>308175000</v>
      </c>
      <c r="F31" s="30">
        <f>F32+F34</f>
        <v>308175000</v>
      </c>
    </row>
    <row r="32" spans="1:6" s="13" customFormat="1" ht="15.75">
      <c r="A32" s="3" t="s">
        <v>30</v>
      </c>
      <c r="B32" s="3" t="s">
        <v>31</v>
      </c>
      <c r="C32" s="31">
        <f>C33</f>
        <v>308175000</v>
      </c>
      <c r="D32" s="30"/>
      <c r="E32" s="30">
        <f>E33</f>
        <v>308175000</v>
      </c>
      <c r="F32" s="30">
        <f>F33</f>
        <v>308175000</v>
      </c>
    </row>
    <row r="33" spans="1:6" s="13" customFormat="1" ht="15.75">
      <c r="A33" s="4" t="s">
        <v>32</v>
      </c>
      <c r="B33" s="4" t="s">
        <v>33</v>
      </c>
      <c r="C33" s="32">
        <f t="shared" ref="C33" si="4">D33+E33</f>
        <v>308175000</v>
      </c>
      <c r="D33" s="32"/>
      <c r="E33" s="32">
        <f>158175000+150000000</f>
        <v>308175000</v>
      </c>
      <c r="F33" s="33">
        <f>E33</f>
        <v>308175000</v>
      </c>
    </row>
    <row r="34" spans="1:6" ht="15.75">
      <c r="A34" s="3" t="s">
        <v>34</v>
      </c>
      <c r="B34" s="3" t="s">
        <v>35</v>
      </c>
      <c r="C34" s="31">
        <f>C35</f>
        <v>0</v>
      </c>
      <c r="D34" s="30"/>
      <c r="E34" s="30">
        <f>E35</f>
        <v>0</v>
      </c>
      <c r="F34" s="30">
        <f>F35</f>
        <v>0</v>
      </c>
    </row>
    <row r="35" spans="1:6" ht="15.75">
      <c r="A35" s="4" t="s">
        <v>36</v>
      </c>
      <c r="B35" s="4" t="s">
        <v>33</v>
      </c>
      <c r="C35" s="32">
        <f>D35+E35</f>
        <v>0</v>
      </c>
      <c r="D35" s="32"/>
      <c r="E35" s="32"/>
      <c r="F35" s="33">
        <f>E35</f>
        <v>0</v>
      </c>
    </row>
    <row r="36" spans="1:6" ht="15.75">
      <c r="A36" s="3" t="s">
        <v>45</v>
      </c>
      <c r="B36" s="27" t="s">
        <v>46</v>
      </c>
      <c r="C36" s="31">
        <f>C37+C39</f>
        <v>-12164210</v>
      </c>
      <c r="D36" s="30"/>
      <c r="E36" s="31">
        <f t="shared" ref="E36:F36" si="5">E37+E39</f>
        <v>-12164210</v>
      </c>
      <c r="F36" s="31">
        <f t="shared" si="5"/>
        <v>-12164210</v>
      </c>
    </row>
    <row r="37" spans="1:6" s="25" customFormat="1" ht="15.75">
      <c r="A37" s="3" t="s">
        <v>47</v>
      </c>
      <c r="B37" s="3" t="s">
        <v>48</v>
      </c>
      <c r="C37" s="31">
        <f>C38</f>
        <v>-8823530</v>
      </c>
      <c r="D37" s="30"/>
      <c r="E37" s="30">
        <f>E38</f>
        <v>-8823530</v>
      </c>
      <c r="F37" s="30">
        <f>F38</f>
        <v>-8823530</v>
      </c>
    </row>
    <row r="38" spans="1:6" s="25" customFormat="1" ht="15.75">
      <c r="A38" s="4" t="s">
        <v>49</v>
      </c>
      <c r="B38" s="4" t="s">
        <v>33</v>
      </c>
      <c r="C38" s="32">
        <f t="shared" ref="C38" si="6">D38+E38</f>
        <v>-8823530</v>
      </c>
      <c r="D38" s="32"/>
      <c r="E38" s="32">
        <v>-8823530</v>
      </c>
      <c r="F38" s="33">
        <f>E38</f>
        <v>-8823530</v>
      </c>
    </row>
    <row r="39" spans="1:6" s="25" customFormat="1" ht="15.75">
      <c r="A39" s="3" t="s">
        <v>50</v>
      </c>
      <c r="B39" s="3" t="s">
        <v>51</v>
      </c>
      <c r="C39" s="30">
        <f>C40</f>
        <v>-3340680</v>
      </c>
      <c r="D39" s="30"/>
      <c r="E39" s="30">
        <f>E40</f>
        <v>-3340680</v>
      </c>
      <c r="F39" s="30">
        <f>F40</f>
        <v>-3340680</v>
      </c>
    </row>
    <row r="40" spans="1:6" s="25" customFormat="1" ht="15.75">
      <c r="A40" s="28" t="s">
        <v>52</v>
      </c>
      <c r="B40" s="28" t="s">
        <v>33</v>
      </c>
      <c r="C40" s="32">
        <f t="shared" ref="C40" si="7">D40+E40</f>
        <v>-3340680</v>
      </c>
      <c r="D40" s="32"/>
      <c r="E40" s="32">
        <f>-(3340656+24)</f>
        <v>-3340680</v>
      </c>
      <c r="F40" s="33">
        <f>E40</f>
        <v>-3340680</v>
      </c>
    </row>
    <row r="41" spans="1:6" ht="15.75">
      <c r="A41" s="3" t="s">
        <v>37</v>
      </c>
      <c r="B41" s="5" t="s">
        <v>38</v>
      </c>
      <c r="C41" s="32">
        <f t="shared" ref="C41:C44" si="8">D41+E41</f>
        <v>249417358.77999997</v>
      </c>
      <c r="D41" s="30">
        <f>D42</f>
        <v>-594276755</v>
      </c>
      <c r="E41" s="30">
        <f t="shared" ref="E41:F41" si="9">E42</f>
        <v>843694113.77999997</v>
      </c>
      <c r="F41" s="30">
        <f t="shared" si="9"/>
        <v>842194113.77999997</v>
      </c>
    </row>
    <row r="42" spans="1:6" ht="15.75">
      <c r="A42" s="3" t="s">
        <v>39</v>
      </c>
      <c r="B42" s="5" t="s">
        <v>53</v>
      </c>
      <c r="C42" s="32">
        <f t="shared" si="8"/>
        <v>249417358.77999997</v>
      </c>
      <c r="D42" s="30">
        <f>D44+D43</f>
        <v>-594276755</v>
      </c>
      <c r="E42" s="30">
        <f>E44+E43</f>
        <v>843694113.77999997</v>
      </c>
      <c r="F42" s="30">
        <f t="shared" ref="F42" si="10">F44+F43</f>
        <v>842194113.77999997</v>
      </c>
    </row>
    <row r="43" spans="1:6" s="8" customFormat="1" ht="17.25" customHeight="1">
      <c r="A43" s="6">
        <v>602100</v>
      </c>
      <c r="B43" s="6" t="s">
        <v>40</v>
      </c>
      <c r="C43" s="32">
        <f t="shared" si="8"/>
        <v>249417358.78</v>
      </c>
      <c r="D43" s="32">
        <f>32075520+3495980+25852280+50000000+67339747.78+5031150+14485000+49637681</f>
        <v>247917358.78</v>
      </c>
      <c r="E43" s="32">
        <v>1500000</v>
      </c>
      <c r="F43" s="32"/>
    </row>
    <row r="44" spans="1:6" s="8" customFormat="1" ht="31.5">
      <c r="A44" s="6" t="s">
        <v>41</v>
      </c>
      <c r="B44" s="7" t="s">
        <v>22</v>
      </c>
      <c r="C44" s="32">
        <f t="shared" si="8"/>
        <v>0</v>
      </c>
      <c r="D44" s="33">
        <f>-1*E44</f>
        <v>-842194113.77999997</v>
      </c>
      <c r="E44" s="32">
        <f>-E36-24+635544752+25483338-12584340-6340000-39107000-18759517-26523029+39600000+40000000+52192765+51314374+53469760+538000-70000+35270824.78</f>
        <v>842194113.77999997</v>
      </c>
      <c r="F44" s="32">
        <f>E44</f>
        <v>842194113.77999997</v>
      </c>
    </row>
    <row r="45" spans="1:6" s="2" customFormat="1" ht="15.75">
      <c r="A45" s="11" t="s">
        <v>25</v>
      </c>
      <c r="B45" s="12" t="s">
        <v>26</v>
      </c>
      <c r="C45" s="31">
        <f>D45+E45</f>
        <v>545428148.77999997</v>
      </c>
      <c r="D45" s="30">
        <f>D30+D41</f>
        <v>-594276755</v>
      </c>
      <c r="E45" s="30">
        <f>E30+E41</f>
        <v>1139704903.78</v>
      </c>
      <c r="F45" s="30">
        <f>F30+F41</f>
        <v>1138204903.78</v>
      </c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Aspire V5</cp:lastModifiedBy>
  <cp:lastPrinted>2022-11-18T19:18:23Z</cp:lastPrinted>
  <dcterms:created xsi:type="dcterms:W3CDTF">2020-06-04T14:01:22Z</dcterms:created>
  <dcterms:modified xsi:type="dcterms:W3CDTF">2022-11-18T21:08:05Z</dcterms:modified>
</cp:coreProperties>
</file>