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40a1\Documents\Documents\позачерговий виконком  18.04.2024\фін. управл\"/>
    </mc:Choice>
  </mc:AlternateContent>
  <xr:revisionPtr revIDLastSave="0" documentId="8_{3059A3FB-F47E-4BD8-9494-7ABB83CBE9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1" r:id="rId1"/>
  </sheets>
  <definedNames>
    <definedName name="_xlnm._FilterDatabase" localSheetId="0" hidden="1">лист!$A$14:$F$42</definedName>
    <definedName name="_xlnm.Print_Area" localSheetId="0">лист!$A$1:$F$41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F22" i="1" l="1"/>
  <c r="E22" i="1"/>
  <c r="D22" i="1"/>
  <c r="E37" i="1"/>
  <c r="C39" i="1"/>
  <c r="C22" i="1" l="1"/>
  <c r="E26" i="1" l="1"/>
  <c r="E25" i="1" s="1"/>
  <c r="D29" i="1"/>
  <c r="E34" i="1" l="1"/>
  <c r="E33" i="1" s="1"/>
  <c r="F35" i="1"/>
  <c r="F34" i="1" s="1"/>
  <c r="F33" i="1" s="1"/>
  <c r="C35" i="1"/>
  <c r="C34" i="1" s="1"/>
  <c r="C33" i="1" s="1"/>
  <c r="F26" i="1"/>
  <c r="F25" i="1" s="1"/>
  <c r="C26" i="1" l="1"/>
  <c r="C25" i="1" s="1"/>
  <c r="F21" i="1" l="1"/>
  <c r="F32" i="1"/>
  <c r="F31" i="1" s="1"/>
  <c r="F30" i="1" s="1"/>
  <c r="E21" i="1"/>
  <c r="F29" i="1" l="1"/>
  <c r="C38" i="1"/>
  <c r="E31" i="1"/>
  <c r="E30" i="1" s="1"/>
  <c r="D21" i="1"/>
  <c r="C21" i="1" s="1"/>
  <c r="E19" i="1"/>
  <c r="E18" i="1" s="1"/>
  <c r="C32" i="1"/>
  <c r="C31" i="1" s="1"/>
  <c r="C30" i="1" s="1"/>
  <c r="C29" i="1" l="1"/>
  <c r="E17" i="1"/>
  <c r="C19" i="1"/>
  <c r="C18" i="1" s="1"/>
  <c r="F19" i="1"/>
  <c r="F18" i="1" s="1"/>
  <c r="E24" i="1"/>
  <c r="C24" i="1" s="1"/>
  <c r="F40" i="1" l="1"/>
  <c r="D40" i="1"/>
  <c r="E23" i="1"/>
  <c r="E20" i="1" s="1"/>
  <c r="E36" i="1"/>
  <c r="E29" i="1"/>
  <c r="C17" i="1"/>
  <c r="F17" i="1"/>
  <c r="F24" i="1"/>
  <c r="F37" i="1" l="1"/>
  <c r="F36" i="1" s="1"/>
  <c r="F41" i="1" s="1"/>
  <c r="D37" i="1"/>
  <c r="C40" i="1"/>
  <c r="E41" i="1"/>
  <c r="E16" i="1"/>
  <c r="E27" i="1" s="1"/>
  <c r="D23" i="1"/>
  <c r="D20" i="1" s="1"/>
  <c r="F23" i="1"/>
  <c r="C37" i="1" l="1"/>
  <c r="F20" i="1"/>
  <c r="F16" i="1" s="1"/>
  <c r="F27" i="1" s="1"/>
  <c r="C23" i="1"/>
  <c r="D36" i="1"/>
  <c r="D16" i="1" l="1"/>
  <c r="D27" i="1" s="1"/>
  <c r="C20" i="1"/>
  <c r="C16" i="1" s="1"/>
  <c r="C27" i="1" s="1"/>
  <c r="D41" i="1"/>
  <c r="C41" i="1" s="1"/>
  <c r="C36" i="1"/>
</calcChain>
</file>

<file path=xl/sharedStrings.xml><?xml version="1.0" encoding="utf-8"?>
<sst xmlns="http://schemas.openxmlformats.org/spreadsheetml/2006/main" count="56" uniqueCount="51">
  <si>
    <t xml:space="preserve">    Додаток 2</t>
  </si>
  <si>
    <t xml:space="preserve">    до рішення міської ради</t>
  </si>
  <si>
    <t xml:space="preserve">    від   ________________</t>
  </si>
  <si>
    <t xml:space="preserve">    №    _________________ 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</si>
  <si>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</si>
  <si>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</si>
  <si>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</si>
  <si>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</si>
  <si>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</si>
  <si>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</si>
  <si>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</si>
  <si>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 тому числі бюджет розвитку</t>
  </si>
  <si>
    <t>Фінансування за типом кредитора</t>
  </si>
  <si>
    <t xml:space="preserve">200000  </t>
  </si>
  <si>
    <t>Внутрішнє фінансування</t>
  </si>
  <si>
    <t>Інше внутрішнє фінансування </t>
  </si>
  <si>
    <t xml:space="preserve">Позики інших фінансових установ </t>
  </si>
  <si>
    <t>Одержано позик</t>
  </si>
  <si>
    <t xml:space="preserve">208000  </t>
  </si>
  <si>
    <t>Фінансування за рахунок зміни залишків коштів місцевих бюджетів</t>
  </si>
  <si>
    <t>На початок періоду </t>
  </si>
  <si>
    <t xml:space="preserve">208400  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</si>
  <si>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</si>
  <si>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</si>
  <si>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</si>
  <si>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Х</t>
  </si>
  <si>
    <t>Загальне фінансування</t>
  </si>
  <si>
    <t>Фінансування за типом боргового зобов’язання</t>
  </si>
  <si>
    <t>400000 </t>
  </si>
  <si>
    <t>Фінансування за борговими операціями </t>
  </si>
  <si>
    <t>401100 </t>
  </si>
  <si>
    <t>Внутрішні запозичення </t>
  </si>
  <si>
    <t>401101 </t>
  </si>
  <si>
    <t>Довгострокові зобов'язання </t>
  </si>
  <si>
    <t xml:space="preserve">600000  </t>
  </si>
  <si>
    <t>Фінансування за активними операціями</t>
  </si>
  <si>
    <t xml:space="preserve">602000  </t>
  </si>
  <si>
    <t xml:space="preserve">На початок періоду 
</t>
  </si>
  <si>
    <t xml:space="preserve">602400  </t>
  </si>
  <si>
    <t xml:space="preserve">Погашено позик </t>
  </si>
  <si>
    <t>401000 </t>
  </si>
  <si>
    <t xml:space="preserve">Запозичення </t>
  </si>
  <si>
    <t>402000 </t>
  </si>
  <si>
    <t xml:space="preserve">Погашення </t>
  </si>
  <si>
    <t>402200 </t>
  </si>
  <si>
    <t xml:space="preserve">Зовнішні зобов'язання </t>
  </si>
  <si>
    <t>402201 </t>
  </si>
  <si>
    <t>Зміни обсягів бюджетних коштів</t>
  </si>
  <si>
    <t>усього</t>
  </si>
  <si>
    <t xml:space="preserve">Фінансування  бюджету Миколаївської міської територіальної громади
на 2024 рік
</t>
  </si>
  <si>
    <t>На кінець періоду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</si>
</sst>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1" fontId="2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2" borderId="0" xfId="0" applyFont="1" applyFill="1"/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/>
    <xf numFmtId="0" fontId="2" fillId="0" borderId="2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4" fontId="11" fillId="0" borderId="0" xfId="0" applyNumberFormat="1" applyFont="1"/>
    <xf numFmtId="4" fontId="2" fillId="0" borderId="2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view="pageBreakPreview" topLeftCell="A12" zoomScaleSheetLayoutView="100" workbookViewId="0">
      <selection activeCell="F39" sqref="F39"/>
    </sheetView>
  </sheetViews>
  <sheetFormatPr defaultColWidth="9.109375" defaultRowHeight="10.199999999999999" x14ac:dyDescent="0.2"/>
  <cols>
    <col min="1" max="1" width="8.44140625" style="10" bestFit="1" customWidth="1"/>
    <col min="2" max="2" width="61.6640625" style="10" customWidth="1"/>
    <col min="3" max="3" width="18.33203125" style="10" customWidth="1"/>
    <col min="4" max="4" width="18.109375" style="10" bestFit="1" customWidth="1"/>
    <col min="5" max="5" width="17.109375" style="10" customWidth="1"/>
    <col min="6" max="6" width="17.5546875" style="10" customWidth="1"/>
    <col min="7" max="16384" width="9.109375" style="1"/>
  </cols>
  <sheetData>
    <row r="1" spans="1:6" ht="15.6" x14ac:dyDescent="0.3">
      <c r="A1" s="5"/>
      <c r="B1" s="5"/>
      <c r="C1" s="5"/>
      <c r="D1" s="6"/>
      <c r="E1" s="6" t="s">
        <v>0</v>
      </c>
      <c r="F1" s="6"/>
    </row>
    <row r="2" spans="1:6" ht="15" customHeight="1" x14ac:dyDescent="0.3">
      <c r="A2" s="5"/>
      <c r="B2" s="5"/>
      <c r="C2" s="7"/>
      <c r="D2" s="6"/>
      <c r="E2" s="6" t="s">
        <v>1</v>
      </c>
      <c r="F2" s="6"/>
    </row>
    <row r="3" spans="1:6" ht="22.5" customHeight="1" x14ac:dyDescent="0.3">
      <c r="A3" s="5"/>
      <c r="B3" s="5"/>
      <c r="C3" s="5"/>
      <c r="D3" s="6"/>
      <c r="E3" s="6" t="s">
        <v>2</v>
      </c>
      <c r="F3" s="6"/>
    </row>
    <row r="4" spans="1:6" ht="27" customHeight="1" x14ac:dyDescent="0.3">
      <c r="A4" s="5"/>
      <c r="B4" s="5"/>
      <c r="C4" s="5"/>
      <c r="D4" s="6"/>
      <c r="E4" s="6" t="s">
        <v>3</v>
      </c>
      <c r="F4" s="6"/>
    </row>
    <row r="5" spans="1:6" x14ac:dyDescent="0.2">
      <c r="A5" s="5"/>
      <c r="B5" s="5"/>
      <c r="C5" s="5"/>
      <c r="D5" s="5"/>
      <c r="E5" s="5"/>
      <c r="F5" s="5"/>
    </row>
    <row r="6" spans="1:6" x14ac:dyDescent="0.2">
      <c r="A6" s="5"/>
      <c r="B6" s="5"/>
      <c r="C6" s="5"/>
      <c r="D6" s="5"/>
      <c r="E6" s="5"/>
      <c r="F6" s="5"/>
    </row>
    <row r="7" spans="1:6" ht="50.4" customHeight="1" x14ac:dyDescent="0.2">
      <c r="A7" s="34" t="s">
        <v>49</v>
      </c>
      <c r="B7" s="34"/>
      <c r="C7" s="34"/>
      <c r="D7" s="34"/>
      <c r="E7" s="34"/>
      <c r="F7" s="34"/>
    </row>
    <row r="8" spans="1:6" ht="17.399999999999999" x14ac:dyDescent="0.2">
      <c r="A8" s="8"/>
      <c r="B8" s="8"/>
      <c r="C8" s="8"/>
      <c r="D8" s="8"/>
      <c r="E8" s="8"/>
      <c r="F8" s="8"/>
    </row>
    <row r="9" spans="1:6" ht="17.399999999999999" x14ac:dyDescent="0.2">
      <c r="A9" s="8"/>
      <c r="B9" s="36">
        <v>1454900000</v>
      </c>
      <c r="C9" s="36"/>
      <c r="D9" s="8"/>
      <c r="E9" s="8"/>
      <c r="F9" s="8"/>
    </row>
    <row r="10" spans="1:6" ht="17.399999999999999" x14ac:dyDescent="0.2">
      <c r="A10" s="8"/>
      <c r="B10" s="37" t="s">
        <v>4</v>
      </c>
      <c r="C10" s="37"/>
      <c r="D10" s="8"/>
      <c r="E10" s="8"/>
      <c r="F10" s="8"/>
    </row>
    <row r="11" spans="1:6" ht="13.2" x14ac:dyDescent="0.25">
      <c r="A11" s="9"/>
      <c r="B11" s="9"/>
      <c r="C11" s="5"/>
      <c r="D11" s="9"/>
      <c r="E11" s="9"/>
      <c r="F11" s="13" t="s">
        <v>5</v>
      </c>
    </row>
    <row r="12" spans="1:6" ht="15.75" customHeight="1" x14ac:dyDescent="0.2">
      <c r="A12" s="35" t="s">
        <v>6</v>
      </c>
      <c r="B12" s="35" t="s">
        <v>7</v>
      </c>
      <c r="C12" s="35" t="s">
        <v>8</v>
      </c>
      <c r="D12" s="35" t="s">
        <v>9</v>
      </c>
      <c r="E12" s="35" t="s">
        <v>10</v>
      </c>
      <c r="F12" s="35"/>
    </row>
    <row r="13" spans="1:6" ht="51" customHeight="1" x14ac:dyDescent="0.2">
      <c r="A13" s="35"/>
      <c r="B13" s="35"/>
      <c r="C13" s="35"/>
      <c r="D13" s="35"/>
      <c r="E13" s="15" t="s">
        <v>48</v>
      </c>
      <c r="F13" s="15" t="s">
        <v>11</v>
      </c>
    </row>
    <row r="14" spans="1:6" ht="15.6" x14ac:dyDescent="0.2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</row>
    <row r="15" spans="1:6" ht="15.6" x14ac:dyDescent="0.2">
      <c r="A15" s="33" t="s">
        <v>12</v>
      </c>
      <c r="B15" s="33"/>
      <c r="C15" s="33"/>
      <c r="D15" s="33"/>
      <c r="E15" s="33"/>
      <c r="F15" s="33"/>
    </row>
    <row r="16" spans="1:6" ht="15.6" x14ac:dyDescent="0.2">
      <c r="A16" s="17" t="s">
        <v>13</v>
      </c>
      <c r="B16" s="17" t="s">
        <v>14</v>
      </c>
      <c r="C16" s="29">
        <f>C17+C20</f>
        <v>1411289235.23</v>
      </c>
      <c r="D16" s="29">
        <f>D17+D20</f>
        <v>-369178379.20000017</v>
      </c>
      <c r="E16" s="29">
        <f>E17+E20</f>
        <v>1780467614.4300001</v>
      </c>
      <c r="F16" s="29">
        <f>F17+F20</f>
        <v>1773944256.1600001</v>
      </c>
    </row>
    <row r="17" spans="1:6" ht="15.6" x14ac:dyDescent="0.2">
      <c r="A17" s="17">
        <v>203000</v>
      </c>
      <c r="B17" s="17" t="s">
        <v>15</v>
      </c>
      <c r="C17" s="30">
        <f>D17+E17</f>
        <v>213750000</v>
      </c>
      <c r="D17" s="29"/>
      <c r="E17" s="29">
        <f>E18</f>
        <v>213750000</v>
      </c>
      <c r="F17" s="29">
        <f>F18</f>
        <v>213750000</v>
      </c>
    </row>
    <row r="18" spans="1:6" ht="15.6" x14ac:dyDescent="0.2">
      <c r="A18" s="17">
        <v>203100</v>
      </c>
      <c r="B18" s="17" t="s">
        <v>16</v>
      </c>
      <c r="C18" s="29">
        <f>C19</f>
        <v>213750000</v>
      </c>
      <c r="D18" s="29"/>
      <c r="E18" s="29">
        <f>E19</f>
        <v>213750000</v>
      </c>
      <c r="F18" s="29">
        <f>F19</f>
        <v>213750000</v>
      </c>
    </row>
    <row r="19" spans="1:6" ht="15.6" x14ac:dyDescent="0.2">
      <c r="A19" s="18">
        <v>203110</v>
      </c>
      <c r="B19" s="18" t="s">
        <v>17</v>
      </c>
      <c r="C19" s="28">
        <f t="shared" ref="C19:C26" si="0">D19+E19</f>
        <v>213750000</v>
      </c>
      <c r="D19" s="28"/>
      <c r="E19" s="32">
        <f>E32</f>
        <v>213750000</v>
      </c>
      <c r="F19" s="32">
        <f>E19</f>
        <v>213750000</v>
      </c>
    </row>
    <row r="20" spans="1:6" ht="31.2" x14ac:dyDescent="0.3">
      <c r="A20" s="17" t="s">
        <v>18</v>
      </c>
      <c r="B20" s="19" t="s">
        <v>19</v>
      </c>
      <c r="C20" s="30">
        <f>D20+E20</f>
        <v>1197539235.23</v>
      </c>
      <c r="D20" s="29">
        <f>D23+D21-D22</f>
        <v>-369178379.20000017</v>
      </c>
      <c r="E20" s="29">
        <f>E23+E21-E22</f>
        <v>1566717614.4300001</v>
      </c>
      <c r="F20" s="29">
        <f>F23+F21-F22</f>
        <v>1560194256.1600001</v>
      </c>
    </row>
    <row r="21" spans="1:6" ht="15.6" x14ac:dyDescent="0.3">
      <c r="A21" s="20">
        <v>208100</v>
      </c>
      <c r="B21" s="21" t="s">
        <v>20</v>
      </c>
      <c r="C21" s="30">
        <f t="shared" si="0"/>
        <v>1250259639.6899998</v>
      </c>
      <c r="D21" s="29">
        <f>D38</f>
        <v>1232859635.3399999</v>
      </c>
      <c r="E21" s="29">
        <f t="shared" ref="E21:F21" si="1">E38</f>
        <v>17400004.350000001</v>
      </c>
      <c r="F21" s="29">
        <f t="shared" si="1"/>
        <v>8156241.7300000004</v>
      </c>
    </row>
    <row r="22" spans="1:6" ht="15.6" x14ac:dyDescent="0.2">
      <c r="A22" s="20">
        <v>208200</v>
      </c>
      <c r="B22" s="20" t="s">
        <v>50</v>
      </c>
      <c r="C22" s="30">
        <f t="shared" si="0"/>
        <v>52720404.460000001</v>
      </c>
      <c r="D22" s="29">
        <f>D39</f>
        <v>50000000.109999999</v>
      </c>
      <c r="E22" s="29">
        <f>E39</f>
        <v>2720404.35</v>
      </c>
      <c r="F22" s="29">
        <f>F39</f>
        <v>0</v>
      </c>
    </row>
    <row r="23" spans="1:6" s="3" customFormat="1" ht="31.2" x14ac:dyDescent="0.3">
      <c r="A23" s="20" t="s">
        <v>21</v>
      </c>
      <c r="B23" s="22" t="s">
        <v>22</v>
      </c>
      <c r="C23" s="28">
        <f t="shared" si="0"/>
        <v>0</v>
      </c>
      <c r="D23" s="32">
        <f>-1*E23</f>
        <v>-1552038014.4300001</v>
      </c>
      <c r="E23" s="32">
        <f>E40</f>
        <v>1552038014.4300001</v>
      </c>
      <c r="F23" s="32">
        <f>E23</f>
        <v>1552038014.4300001</v>
      </c>
    </row>
    <row r="24" spans="1:6" ht="15.6" x14ac:dyDescent="0.2">
      <c r="A24" s="23">
        <v>300000</v>
      </c>
      <c r="B24" s="24" t="s">
        <v>23</v>
      </c>
      <c r="C24" s="30">
        <f>D24+E24</f>
        <v>-4530530</v>
      </c>
      <c r="D24" s="30"/>
      <c r="E24" s="29">
        <f>SUM(E25)</f>
        <v>-4530530</v>
      </c>
      <c r="F24" s="29">
        <f>SUM(F25)</f>
        <v>-4530530</v>
      </c>
    </row>
    <row r="25" spans="1:6" ht="19.5" customHeight="1" x14ac:dyDescent="0.2">
      <c r="A25" s="23">
        <v>301000</v>
      </c>
      <c r="B25" s="24" t="s">
        <v>24</v>
      </c>
      <c r="C25" s="29">
        <f>+C26</f>
        <v>-4530530</v>
      </c>
      <c r="D25" s="29"/>
      <c r="E25" s="29">
        <f>+E26</f>
        <v>-4530530</v>
      </c>
      <c r="F25" s="29">
        <f>+F26</f>
        <v>-4530530</v>
      </c>
    </row>
    <row r="26" spans="1:6" ht="15.75" customHeight="1" x14ac:dyDescent="0.2">
      <c r="A26" s="18">
        <v>301200</v>
      </c>
      <c r="B26" s="18" t="s">
        <v>39</v>
      </c>
      <c r="C26" s="28">
        <f t="shared" si="0"/>
        <v>-4530530</v>
      </c>
      <c r="D26" s="28"/>
      <c r="E26" s="32">
        <f>E35</f>
        <v>-4530530</v>
      </c>
      <c r="F26" s="32">
        <f>E26</f>
        <v>-4530530</v>
      </c>
    </row>
    <row r="27" spans="1:6" ht="15.6" x14ac:dyDescent="0.2">
      <c r="A27" s="16" t="s">
        <v>25</v>
      </c>
      <c r="B27" s="25" t="s">
        <v>26</v>
      </c>
      <c r="C27" s="29">
        <f>C16+C24</f>
        <v>1406758705.23</v>
      </c>
      <c r="D27" s="29">
        <f>D16+D24</f>
        <v>-369178379.20000017</v>
      </c>
      <c r="E27" s="29">
        <f>E16+E24</f>
        <v>1775937084.4300001</v>
      </c>
      <c r="F27" s="29">
        <f>F16+F24</f>
        <v>1769413726.1600001</v>
      </c>
    </row>
    <row r="28" spans="1:6" ht="15.6" x14ac:dyDescent="0.2">
      <c r="A28" s="33" t="s">
        <v>27</v>
      </c>
      <c r="B28" s="33"/>
      <c r="C28" s="33"/>
      <c r="D28" s="33"/>
      <c r="E28" s="33"/>
      <c r="F28" s="33"/>
    </row>
    <row r="29" spans="1:6" ht="15.6" x14ac:dyDescent="0.2">
      <c r="A29" s="17" t="s">
        <v>28</v>
      </c>
      <c r="B29" s="17" t="s">
        <v>29</v>
      </c>
      <c r="C29" s="30">
        <f>C30+C33</f>
        <v>209219470</v>
      </c>
      <c r="D29" s="30">
        <f>D30+D33</f>
        <v>0</v>
      </c>
      <c r="E29" s="30">
        <f>E30+E33</f>
        <v>209219470</v>
      </c>
      <c r="F29" s="30">
        <f>F30+F33</f>
        <v>209219470</v>
      </c>
    </row>
    <row r="30" spans="1:6" ht="15.6" x14ac:dyDescent="0.2">
      <c r="A30" s="17" t="s">
        <v>40</v>
      </c>
      <c r="B30" s="26" t="s">
        <v>41</v>
      </c>
      <c r="C30" s="29">
        <f>C31</f>
        <v>213750000</v>
      </c>
      <c r="D30" s="29"/>
      <c r="E30" s="29">
        <f>E31</f>
        <v>213750000</v>
      </c>
      <c r="F30" s="29">
        <f>F31</f>
        <v>213750000</v>
      </c>
    </row>
    <row r="31" spans="1:6" s="4" customFormat="1" ht="15.6" x14ac:dyDescent="0.2">
      <c r="A31" s="17" t="s">
        <v>30</v>
      </c>
      <c r="B31" s="17" t="s">
        <v>31</v>
      </c>
      <c r="C31" s="30">
        <f>C32</f>
        <v>213750000</v>
      </c>
      <c r="D31" s="29"/>
      <c r="E31" s="29">
        <f>E32</f>
        <v>213750000</v>
      </c>
      <c r="F31" s="29">
        <f>F32</f>
        <v>213750000</v>
      </c>
    </row>
    <row r="32" spans="1:6" s="4" customFormat="1" ht="15.6" x14ac:dyDescent="0.2">
      <c r="A32" s="18" t="s">
        <v>32</v>
      </c>
      <c r="B32" s="18" t="s">
        <v>33</v>
      </c>
      <c r="C32" s="28">
        <f t="shared" ref="C32" si="2">D32+E32</f>
        <v>213750000</v>
      </c>
      <c r="D32" s="28"/>
      <c r="E32" s="28">
        <v>213750000</v>
      </c>
      <c r="F32" s="32">
        <f>E32</f>
        <v>213750000</v>
      </c>
    </row>
    <row r="33" spans="1:6" ht="15.6" x14ac:dyDescent="0.2">
      <c r="A33" s="17" t="s">
        <v>42</v>
      </c>
      <c r="B33" s="26" t="s">
        <v>43</v>
      </c>
      <c r="C33" s="30">
        <f>+C34</f>
        <v>-4530530</v>
      </c>
      <c r="D33" s="29"/>
      <c r="E33" s="30">
        <f>+E34</f>
        <v>-4530530</v>
      </c>
      <c r="F33" s="30">
        <f>+F34</f>
        <v>-4530530</v>
      </c>
    </row>
    <row r="34" spans="1:6" s="14" customFormat="1" ht="15.6" x14ac:dyDescent="0.2">
      <c r="A34" s="17" t="s">
        <v>44</v>
      </c>
      <c r="B34" s="17" t="s">
        <v>45</v>
      </c>
      <c r="C34" s="29">
        <f>C35</f>
        <v>-4530530</v>
      </c>
      <c r="D34" s="29"/>
      <c r="E34" s="29">
        <f>E35</f>
        <v>-4530530</v>
      </c>
      <c r="F34" s="29">
        <f>F35</f>
        <v>-4530530</v>
      </c>
    </row>
    <row r="35" spans="1:6" s="14" customFormat="1" ht="15.6" x14ac:dyDescent="0.2">
      <c r="A35" s="27" t="s">
        <v>46</v>
      </c>
      <c r="B35" s="27" t="s">
        <v>33</v>
      </c>
      <c r="C35" s="28">
        <f t="shared" ref="C35" si="3">D35+E35</f>
        <v>-4530530</v>
      </c>
      <c r="D35" s="28"/>
      <c r="E35" s="28">
        <v>-4530530</v>
      </c>
      <c r="F35" s="32">
        <f>E35</f>
        <v>-4530530</v>
      </c>
    </row>
    <row r="36" spans="1:6" ht="15.6" x14ac:dyDescent="0.3">
      <c r="A36" s="17" t="s">
        <v>34</v>
      </c>
      <c r="B36" s="19" t="s">
        <v>35</v>
      </c>
      <c r="C36" s="30">
        <f t="shared" ref="C36:C40" si="4">D36+E36</f>
        <v>1197539235.23</v>
      </c>
      <c r="D36" s="29">
        <f>D37</f>
        <v>-369178379.20000017</v>
      </c>
      <c r="E36" s="29">
        <f t="shared" ref="E36:F36" si="5">E37</f>
        <v>1566717614.4300001</v>
      </c>
      <c r="F36" s="29">
        <f t="shared" si="5"/>
        <v>1560194256.1600001</v>
      </c>
    </row>
    <row r="37" spans="1:6" ht="15.6" x14ac:dyDescent="0.3">
      <c r="A37" s="17" t="s">
        <v>36</v>
      </c>
      <c r="B37" s="19" t="s">
        <v>47</v>
      </c>
      <c r="C37" s="30">
        <f>D37+E37+C40</f>
        <v>1197539235.23</v>
      </c>
      <c r="D37" s="29">
        <f>D40+D38-D39</f>
        <v>-369178379.20000017</v>
      </c>
      <c r="E37" s="29">
        <f>E40+E38-E39</f>
        <v>1566717614.4300001</v>
      </c>
      <c r="F37" s="29">
        <f>F40+F38-F39</f>
        <v>1560194256.1600001</v>
      </c>
    </row>
    <row r="38" spans="1:6" s="3" customFormat="1" ht="17.25" customHeight="1" x14ac:dyDescent="0.2">
      <c r="A38" s="20">
        <v>602100</v>
      </c>
      <c r="B38" s="20" t="s">
        <v>37</v>
      </c>
      <c r="C38" s="28">
        <f t="shared" si="4"/>
        <v>1250259639.6899998</v>
      </c>
      <c r="D38" s="28">
        <v>1232859635.3399999</v>
      </c>
      <c r="E38" s="28">
        <v>17400004.350000001</v>
      </c>
      <c r="F38" s="28">
        <v>8156241.7300000004</v>
      </c>
    </row>
    <row r="39" spans="1:6" s="3" customFormat="1" ht="17.25" customHeight="1" x14ac:dyDescent="0.3">
      <c r="A39" s="20">
        <v>602200</v>
      </c>
      <c r="B39" s="20" t="s">
        <v>50</v>
      </c>
      <c r="C39" s="28">
        <f t="shared" si="4"/>
        <v>52720404.460000001</v>
      </c>
      <c r="D39" s="28">
        <v>50000000.109999999</v>
      </c>
      <c r="E39" s="28">
        <v>2720404.35</v>
      </c>
      <c r="F39" s="31"/>
    </row>
    <row r="40" spans="1:6" s="3" customFormat="1" ht="31.2" x14ac:dyDescent="0.3">
      <c r="A40" s="20" t="s">
        <v>38</v>
      </c>
      <c r="B40" s="22" t="s">
        <v>22</v>
      </c>
      <c r="C40" s="28">
        <f t="shared" si="4"/>
        <v>0</v>
      </c>
      <c r="D40" s="32">
        <f>-1*E40</f>
        <v>-1552038014.4300001</v>
      </c>
      <c r="E40" s="28">
        <f>972609031+1250000+48405000+529773983.43</f>
        <v>1552038014.4300001</v>
      </c>
      <c r="F40" s="28">
        <f>E40</f>
        <v>1552038014.4300001</v>
      </c>
    </row>
    <row r="41" spans="1:6" s="2" customFormat="1" ht="15.6" x14ac:dyDescent="0.3">
      <c r="A41" s="16" t="s">
        <v>25</v>
      </c>
      <c r="B41" s="25" t="s">
        <v>26</v>
      </c>
      <c r="C41" s="30">
        <f>D41+E41</f>
        <v>1406758705.23</v>
      </c>
      <c r="D41" s="29">
        <f>D29+D36</f>
        <v>-369178379.20000017</v>
      </c>
      <c r="E41" s="29">
        <f>E29+E36</f>
        <v>1775937084.4300001</v>
      </c>
      <c r="F41" s="29">
        <f>F29+F36</f>
        <v>1769413726.1600001</v>
      </c>
    </row>
    <row r="43" spans="1:6" ht="17.399999999999999" x14ac:dyDescent="0.3">
      <c r="C43" s="12"/>
      <c r="D43" s="12"/>
      <c r="E43" s="12"/>
      <c r="F43" s="12"/>
    </row>
  </sheetData>
  <mergeCells count="10">
    <mergeCell ref="A15:F15"/>
    <mergeCell ref="A28:F28"/>
    <mergeCell ref="A7:F7"/>
    <mergeCell ref="A12:A13"/>
    <mergeCell ref="B12:B13"/>
    <mergeCell ref="C12:C13"/>
    <mergeCell ref="D12:D13"/>
    <mergeCell ref="E12:F12"/>
    <mergeCell ref="B9:C9"/>
    <mergeCell ref="B10:C10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user340a1</cp:lastModifiedBy>
  <cp:lastPrinted>2024-03-18T09:20:04Z</cp:lastPrinted>
  <dcterms:created xsi:type="dcterms:W3CDTF">2020-06-04T14:01:22Z</dcterms:created>
  <dcterms:modified xsi:type="dcterms:W3CDTF">2024-04-17T11:14:50Z</dcterms:modified>
</cp:coreProperties>
</file>