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_\Documents\исполком 24.05.2023\"/>
    </mc:Choice>
  </mc:AlternateContent>
  <xr:revisionPtr revIDLastSave="0" documentId="8_{28BCD107-A673-4300-B308-9638947372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" sheetId="1" r:id="rId1"/>
  </sheets>
  <definedNames>
    <definedName name="_xlnm._FilterDatabase" localSheetId="0" hidden="1">лист!$A$14:$F$46</definedName>
    <definedName name="_xlnm.Print_Area" localSheetId="0">лист!$A$1:$F$45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E27" i="1" l="1"/>
  <c r="D30" i="1"/>
  <c r="E20" i="1"/>
  <c r="E39" i="1" l="1"/>
  <c r="F40" i="1"/>
  <c r="F39" i="1" s="1"/>
  <c r="C40" i="1"/>
  <c r="C39" i="1" s="1"/>
  <c r="F38" i="1"/>
  <c r="C38" i="1"/>
  <c r="E37" i="1"/>
  <c r="F27" i="1"/>
  <c r="E36" i="1" l="1"/>
  <c r="C37" i="1"/>
  <c r="C36" i="1" s="1"/>
  <c r="C20" i="1"/>
  <c r="F37" i="1"/>
  <c r="F36" i="1" s="1"/>
  <c r="F20" i="1"/>
  <c r="C27" i="1"/>
  <c r="F22" i="1" l="1"/>
  <c r="F35" i="1"/>
  <c r="F34" i="1" s="1"/>
  <c r="F33" i="1"/>
  <c r="F32" i="1" s="1"/>
  <c r="E22" i="1"/>
  <c r="F31" i="1" l="1"/>
  <c r="F30" i="1" s="1"/>
  <c r="C43" i="1"/>
  <c r="E34" i="1"/>
  <c r="E32" i="1"/>
  <c r="C35" i="1"/>
  <c r="C34" i="1" s="1"/>
  <c r="D22" i="1"/>
  <c r="C22" i="1" s="1"/>
  <c r="E19" i="1"/>
  <c r="E18" i="1" s="1"/>
  <c r="C33" i="1"/>
  <c r="C32" i="1" s="1"/>
  <c r="E26" i="1"/>
  <c r="E25" i="1" s="1"/>
  <c r="C31" i="1" l="1"/>
  <c r="C30" i="1" s="1"/>
  <c r="E17" i="1"/>
  <c r="C26" i="1"/>
  <c r="C25" i="1" s="1"/>
  <c r="E31" i="1"/>
  <c r="E44" i="1" s="1"/>
  <c r="F26" i="1"/>
  <c r="F25" i="1" s="1"/>
  <c r="C19" i="1"/>
  <c r="C18" i="1" s="1"/>
  <c r="F19" i="1"/>
  <c r="F18" i="1" s="1"/>
  <c r="E24" i="1"/>
  <c r="C24" i="1" s="1"/>
  <c r="F44" i="1" l="1"/>
  <c r="F42" i="1" s="1"/>
  <c r="F41" i="1" s="1"/>
  <c r="F45" i="1" s="1"/>
  <c r="D44" i="1"/>
  <c r="E23" i="1"/>
  <c r="E42" i="1"/>
  <c r="E41" i="1" s="1"/>
  <c r="E30" i="1"/>
  <c r="C17" i="1"/>
  <c r="F17" i="1"/>
  <c r="F24" i="1"/>
  <c r="D42" i="1" l="1"/>
  <c r="C44" i="1"/>
  <c r="E45" i="1"/>
  <c r="E21" i="1"/>
  <c r="E16" i="1" s="1"/>
  <c r="E28" i="1" s="1"/>
  <c r="D23" i="1"/>
  <c r="F23" i="1"/>
  <c r="F21" i="1" s="1"/>
  <c r="F16" i="1" s="1"/>
  <c r="F28" i="1" s="1"/>
  <c r="C23" i="1" l="1"/>
  <c r="D21" i="1"/>
  <c r="D41" i="1"/>
  <c r="C42" i="1"/>
  <c r="D16" i="1" l="1"/>
  <c r="D28" i="1" s="1"/>
  <c r="C21" i="1"/>
  <c r="C16" i="1" s="1"/>
  <c r="C28" i="1" s="1"/>
  <c r="D45" i="1"/>
  <c r="C45" i="1" s="1"/>
  <c r="C41" i="1"/>
</calcChain>
</file>

<file path=xl/sharedStrings.xml><?xml version="1.0" encoding="utf-8"?>
<sst xmlns="http://schemas.openxmlformats.org/spreadsheetml/2006/main" count="64" uniqueCount="56">
  <si>
    <t xml:space="preserve">    Додаток 2</t>
  </si>
  <si>
    <t xml:space="preserve">    до рішення міської ради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</si>
  <si>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</si>
  <si>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</si>
  <si>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</si>
  <si>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</si>
  <si>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</si>
  <si>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</si>
  <si>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</si>
  <si>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 тому числі бюджет розвитку</t>
  </si>
  <si>
    <t>Фінансування за типом кредитора</t>
  </si>
  <si>
    <t xml:space="preserve">200000  </t>
  </si>
  <si>
    <t>Внутрішнє фінансування</t>
  </si>
  <si>
    <t>Інше внутрішнє фінансування </t>
  </si>
  <si>
    <t xml:space="preserve">Позики інших фінансових установ </t>
  </si>
  <si>
    <t>Одержано позик</t>
  </si>
  <si>
    <t xml:space="preserve">208000  </t>
  </si>
  <si>
    <t>Фінансування за рахунок зміни залишків коштів місцевих бюджетів</t>
  </si>
  <si>
    <t>На початок періоду </t>
  </si>
  <si>
    <t xml:space="preserve">208400  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</si>
  <si>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</si>
  <si>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</si>
  <si>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</si>
  <si>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Х</t>
  </si>
  <si>
    <t>Загальне фінансування</t>
  </si>
  <si>
    <t>Фінансування за типом боргового зобов’язання</t>
  </si>
  <si>
    <t>400000 </t>
  </si>
  <si>
    <t>Фінансування за борговими операціями </t>
  </si>
  <si>
    <t>401100 </t>
  </si>
  <si>
    <t>Внутрішні запозичення </t>
  </si>
  <si>
    <t>401101 </t>
  </si>
  <si>
    <t>Довгострокові зобов'язання </t>
  </si>
  <si>
    <t>401200 </t>
  </si>
  <si>
    <t>Зовнішні запозичення </t>
  </si>
  <si>
    <t>401201 </t>
  </si>
  <si>
    <t xml:space="preserve">600000  </t>
  </si>
  <si>
    <t>Фінансування за активними операціями</t>
  </si>
  <si>
    <t xml:space="preserve">602000  </t>
  </si>
  <si>
    <t xml:space="preserve">На початок періоду 
</t>
  </si>
  <si>
    <t xml:space="preserve">602400  </t>
  </si>
  <si>
    <t xml:space="preserve">Погашено позик </t>
  </si>
  <si>
    <t>401000 </t>
  </si>
  <si>
    <t xml:space="preserve">Запозичення </t>
  </si>
  <si>
    <t>402000 </t>
  </si>
  <si>
    <t xml:space="preserve">Погашення </t>
  </si>
  <si>
    <t>402100 </t>
  </si>
  <si>
    <t xml:space="preserve">Внутрішні зобов'язання </t>
  </si>
  <si>
    <t>402101 </t>
  </si>
  <si>
    <t>402200 </t>
  </si>
  <si>
    <t xml:space="preserve">Зовнішні зобов'язання </t>
  </si>
  <si>
    <t>402201 </t>
  </si>
  <si>
    <t>Зміни обсягів бюджетних коштів</t>
  </si>
  <si>
    <t>усього</t>
  </si>
  <si>
    <t xml:space="preserve">Фінансування  бюджету Миколаївської міської територіальної громади
на 2023 рік
</t>
  </si>
  <si>
    <t xml:space="preserve">    №__________________</t>
  </si>
  <si>
    <t xml:space="preserve">    від__________________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</si>
</sst>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2" borderId="0" xfId="0" applyFont="1" applyFill="1"/>
    <xf numFmtId="4" fontId="1" fillId="0" borderId="0" xfId="0" applyNumberFormat="1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view="pageBreakPreview" topLeftCell="A31" zoomScaleSheetLayoutView="100" workbookViewId="0">
      <selection activeCell="E44" sqref="E44"/>
    </sheetView>
  </sheetViews>
  <sheetFormatPr defaultColWidth="9.08984375" defaultRowHeight="10.5" x14ac:dyDescent="0.25"/>
  <cols>
    <col min="1" max="1" width="8.90625" style="10" customWidth="1"/>
    <col min="2" max="2" width="61.6328125" style="10" customWidth="1"/>
    <col min="3" max="3" width="16.90625" style="10" customWidth="1"/>
    <col min="4" max="4" width="17.6328125" style="10" customWidth="1"/>
    <col min="5" max="5" width="17" style="10" customWidth="1"/>
    <col min="6" max="6" width="17.54296875" style="10" customWidth="1"/>
    <col min="7" max="16384" width="9.08984375" style="1"/>
  </cols>
  <sheetData>
    <row r="1" spans="1:6" ht="15.5" x14ac:dyDescent="0.35">
      <c r="A1" s="5"/>
      <c r="B1" s="5"/>
      <c r="C1" s="5"/>
      <c r="D1" s="6"/>
      <c r="E1" s="6" t="s">
        <v>0</v>
      </c>
      <c r="F1" s="6"/>
    </row>
    <row r="2" spans="1:6" ht="15" customHeight="1" x14ac:dyDescent="0.35">
      <c r="A2" s="5"/>
      <c r="B2" s="5"/>
      <c r="C2" s="7"/>
      <c r="D2" s="6"/>
      <c r="E2" s="6" t="s">
        <v>1</v>
      </c>
      <c r="F2" s="6"/>
    </row>
    <row r="3" spans="1:6" ht="12.75" customHeight="1" x14ac:dyDescent="0.35">
      <c r="A3" s="5"/>
      <c r="B3" s="5"/>
      <c r="C3" s="5"/>
      <c r="D3" s="6"/>
      <c r="E3" s="6" t="s">
        <v>55</v>
      </c>
      <c r="F3" s="6"/>
    </row>
    <row r="4" spans="1:6" ht="15.5" x14ac:dyDescent="0.35">
      <c r="A4" s="5"/>
      <c r="B4" s="5"/>
      <c r="C4" s="5"/>
      <c r="D4" s="6"/>
      <c r="E4" s="6" t="s">
        <v>54</v>
      </c>
      <c r="F4" s="6"/>
    </row>
    <row r="5" spans="1:6" x14ac:dyDescent="0.25">
      <c r="A5" s="5"/>
      <c r="B5" s="5"/>
      <c r="C5" s="5"/>
      <c r="D5" s="5"/>
      <c r="E5" s="5"/>
      <c r="F5" s="5"/>
    </row>
    <row r="6" spans="1:6" x14ac:dyDescent="0.25">
      <c r="A6" s="5"/>
      <c r="B6" s="5"/>
      <c r="C6" s="5"/>
      <c r="D6" s="5"/>
      <c r="E6" s="5"/>
      <c r="F6" s="5"/>
    </row>
    <row r="7" spans="1:6" ht="39.75" customHeight="1" x14ac:dyDescent="0.25">
      <c r="A7" s="37" t="s">
        <v>53</v>
      </c>
      <c r="B7" s="37"/>
      <c r="C7" s="37"/>
      <c r="D7" s="37"/>
      <c r="E7" s="37"/>
      <c r="F7" s="37"/>
    </row>
    <row r="8" spans="1:6" ht="17.5" x14ac:dyDescent="0.25">
      <c r="A8" s="8"/>
      <c r="B8" s="8"/>
      <c r="C8" s="8"/>
      <c r="D8" s="8"/>
      <c r="E8" s="8"/>
      <c r="F8" s="8"/>
    </row>
    <row r="9" spans="1:6" ht="17.5" x14ac:dyDescent="0.25">
      <c r="A9" s="8"/>
      <c r="B9" s="41">
        <v>1454900000</v>
      </c>
      <c r="C9" s="41"/>
      <c r="D9" s="8"/>
      <c r="E9" s="8"/>
      <c r="F9" s="8"/>
    </row>
    <row r="10" spans="1:6" ht="17.5" x14ac:dyDescent="0.25">
      <c r="A10" s="8"/>
      <c r="B10" s="42" t="s">
        <v>2</v>
      </c>
      <c r="C10" s="42"/>
      <c r="D10" s="8"/>
      <c r="E10" s="8"/>
      <c r="F10" s="8"/>
    </row>
    <row r="11" spans="1:6" ht="13" x14ac:dyDescent="0.3">
      <c r="A11" s="9"/>
      <c r="B11" s="9"/>
      <c r="C11" s="5"/>
      <c r="D11" s="9"/>
      <c r="E11" s="9"/>
      <c r="F11" s="15" t="s">
        <v>3</v>
      </c>
    </row>
    <row r="12" spans="1:6" ht="15.75" customHeight="1" x14ac:dyDescent="0.25">
      <c r="A12" s="38" t="s">
        <v>4</v>
      </c>
      <c r="B12" s="38" t="s">
        <v>5</v>
      </c>
      <c r="C12" s="38" t="s">
        <v>6</v>
      </c>
      <c r="D12" s="38" t="s">
        <v>7</v>
      </c>
      <c r="E12" s="40" t="s">
        <v>8</v>
      </c>
      <c r="F12" s="40"/>
    </row>
    <row r="13" spans="1:6" ht="51" customHeight="1" x14ac:dyDescent="0.25">
      <c r="A13" s="39"/>
      <c r="B13" s="39"/>
      <c r="C13" s="39"/>
      <c r="D13" s="39"/>
      <c r="E13" s="18" t="s">
        <v>52</v>
      </c>
      <c r="F13" s="11" t="s">
        <v>9</v>
      </c>
    </row>
    <row r="14" spans="1:6" ht="15.5" x14ac:dyDescent="0.25">
      <c r="A14" s="12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6" ht="15" x14ac:dyDescent="0.25">
      <c r="A15" s="36" t="s">
        <v>10</v>
      </c>
      <c r="B15" s="36"/>
      <c r="C15" s="36"/>
      <c r="D15" s="36"/>
      <c r="E15" s="36"/>
      <c r="F15" s="36"/>
    </row>
    <row r="16" spans="1:6" ht="15" x14ac:dyDescent="0.25">
      <c r="A16" s="19" t="s">
        <v>11</v>
      </c>
      <c r="B16" s="19" t="s">
        <v>12</v>
      </c>
      <c r="C16" s="32">
        <f>C17+C21</f>
        <v>1850923275.1800001</v>
      </c>
      <c r="D16" s="32">
        <f>D17+D21</f>
        <v>189412249</v>
      </c>
      <c r="E16" s="32">
        <f>E17+E21</f>
        <v>1661511026.1800001</v>
      </c>
      <c r="F16" s="32">
        <f>F17+F21</f>
        <v>1661487530</v>
      </c>
    </row>
    <row r="17" spans="1:6" ht="15" x14ac:dyDescent="0.25">
      <c r="A17" s="19">
        <v>203000</v>
      </c>
      <c r="B17" s="19" t="s">
        <v>13</v>
      </c>
      <c r="C17" s="33">
        <f>D17+E17</f>
        <v>346102940</v>
      </c>
      <c r="D17" s="32"/>
      <c r="E17" s="32">
        <f>E18</f>
        <v>346102940</v>
      </c>
      <c r="F17" s="32">
        <f>F18</f>
        <v>346102940</v>
      </c>
    </row>
    <row r="18" spans="1:6" ht="15" x14ac:dyDescent="0.25">
      <c r="A18" s="19">
        <v>203100</v>
      </c>
      <c r="B18" s="19" t="s">
        <v>14</v>
      </c>
      <c r="C18" s="32">
        <f>C19+C20</f>
        <v>346102940</v>
      </c>
      <c r="D18" s="32"/>
      <c r="E18" s="32">
        <f>E19+E20</f>
        <v>346102940</v>
      </c>
      <c r="F18" s="32">
        <f>F19+F20</f>
        <v>346102940</v>
      </c>
    </row>
    <row r="19" spans="1:6" ht="15.5" x14ac:dyDescent="0.25">
      <c r="A19" s="20">
        <v>203110</v>
      </c>
      <c r="B19" s="20" t="s">
        <v>15</v>
      </c>
      <c r="C19" s="34">
        <f t="shared" ref="C19:C27" si="0">D19+E19</f>
        <v>363750000</v>
      </c>
      <c r="D19" s="34"/>
      <c r="E19" s="35">
        <f>E33</f>
        <v>363750000</v>
      </c>
      <c r="F19" s="35">
        <f>E19</f>
        <v>363750000</v>
      </c>
    </row>
    <row r="20" spans="1:6" ht="15.5" x14ac:dyDescent="0.25">
      <c r="A20" s="20">
        <v>203120</v>
      </c>
      <c r="B20" s="20" t="s">
        <v>40</v>
      </c>
      <c r="C20" s="35">
        <f>C38</f>
        <v>-17647060</v>
      </c>
      <c r="D20" s="34"/>
      <c r="E20" s="35">
        <f>E38</f>
        <v>-17647060</v>
      </c>
      <c r="F20" s="35">
        <f>F38</f>
        <v>-17647060</v>
      </c>
    </row>
    <row r="21" spans="1:6" ht="30" x14ac:dyDescent="0.3">
      <c r="A21" s="19" t="s">
        <v>16</v>
      </c>
      <c r="B21" s="21" t="s">
        <v>17</v>
      </c>
      <c r="C21" s="33">
        <f>D21+E21</f>
        <v>1504820335.1800001</v>
      </c>
      <c r="D21" s="32">
        <f>D23+D22</f>
        <v>189412249</v>
      </c>
      <c r="E21" s="32">
        <f t="shared" ref="E21:F21" si="1">E23+E22</f>
        <v>1315408086.1800001</v>
      </c>
      <c r="F21" s="32">
        <f t="shared" si="1"/>
        <v>1315384590</v>
      </c>
    </row>
    <row r="22" spans="1:6" ht="15.5" x14ac:dyDescent="0.35">
      <c r="A22" s="22">
        <v>208100</v>
      </c>
      <c r="B22" s="6" t="s">
        <v>18</v>
      </c>
      <c r="C22" s="33">
        <f t="shared" si="0"/>
        <v>1504820335.1800001</v>
      </c>
      <c r="D22" s="32">
        <f>D43</f>
        <v>1504796839</v>
      </c>
      <c r="E22" s="32">
        <f t="shared" ref="E22:F22" si="2">E43</f>
        <v>23496.18</v>
      </c>
      <c r="F22" s="32">
        <f t="shared" si="2"/>
        <v>0</v>
      </c>
    </row>
    <row r="23" spans="1:6" s="3" customFormat="1" ht="31" x14ac:dyDescent="0.35">
      <c r="A23" s="22" t="s">
        <v>19</v>
      </c>
      <c r="B23" s="23" t="s">
        <v>20</v>
      </c>
      <c r="C23" s="34">
        <f t="shared" si="0"/>
        <v>0</v>
      </c>
      <c r="D23" s="35">
        <f>-1*E23</f>
        <v>-1315384590</v>
      </c>
      <c r="E23" s="35">
        <f>E44</f>
        <v>1315384590</v>
      </c>
      <c r="F23" s="35">
        <f>E23</f>
        <v>1315384590</v>
      </c>
    </row>
    <row r="24" spans="1:6" ht="15" x14ac:dyDescent="0.25">
      <c r="A24" s="24">
        <v>300000</v>
      </c>
      <c r="B24" s="25" t="s">
        <v>21</v>
      </c>
      <c r="C24" s="33">
        <f>D24+E24</f>
        <v>-4530530</v>
      </c>
      <c r="D24" s="33"/>
      <c r="E24" s="32">
        <f>SUM(E25)</f>
        <v>-4530530</v>
      </c>
      <c r="F24" s="32">
        <f>SUM(F25)</f>
        <v>-4530530</v>
      </c>
    </row>
    <row r="25" spans="1:6" ht="19.5" customHeight="1" x14ac:dyDescent="0.25">
      <c r="A25" s="24">
        <v>301000</v>
      </c>
      <c r="B25" s="25" t="s">
        <v>22</v>
      </c>
      <c r="C25" s="32">
        <f>C26+C27</f>
        <v>-4530530</v>
      </c>
      <c r="D25" s="32"/>
      <c r="E25" s="32">
        <f>E26+E27</f>
        <v>-4530530</v>
      </c>
      <c r="F25" s="32">
        <f>F26+F27</f>
        <v>-4530530</v>
      </c>
    </row>
    <row r="26" spans="1:6" ht="15.5" x14ac:dyDescent="0.25">
      <c r="A26" s="26">
        <v>301100</v>
      </c>
      <c r="B26" s="27" t="s">
        <v>15</v>
      </c>
      <c r="C26" s="34">
        <f t="shared" si="0"/>
        <v>0</v>
      </c>
      <c r="D26" s="34"/>
      <c r="E26" s="35">
        <f>E35</f>
        <v>0</v>
      </c>
      <c r="F26" s="35">
        <f>E26</f>
        <v>0</v>
      </c>
    </row>
    <row r="27" spans="1:6" ht="15.75" customHeight="1" x14ac:dyDescent="0.25">
      <c r="A27" s="20">
        <v>301200</v>
      </c>
      <c r="B27" s="20" t="s">
        <v>40</v>
      </c>
      <c r="C27" s="34">
        <f t="shared" si="0"/>
        <v>-4530530</v>
      </c>
      <c r="D27" s="34"/>
      <c r="E27" s="35">
        <f>E40</f>
        <v>-4530530</v>
      </c>
      <c r="F27" s="35">
        <f>E27</f>
        <v>-4530530</v>
      </c>
    </row>
    <row r="28" spans="1:6" ht="15" x14ac:dyDescent="0.25">
      <c r="A28" s="28" t="s">
        <v>23</v>
      </c>
      <c r="B28" s="29" t="s">
        <v>24</v>
      </c>
      <c r="C28" s="32">
        <f>C16+C24</f>
        <v>1846392745.1800001</v>
      </c>
      <c r="D28" s="32">
        <f>D16+D24</f>
        <v>189412249</v>
      </c>
      <c r="E28" s="32">
        <f>E16+E24</f>
        <v>1656980496.1800001</v>
      </c>
      <c r="F28" s="32">
        <f>F16+F24</f>
        <v>1656957000</v>
      </c>
    </row>
    <row r="29" spans="1:6" ht="15" x14ac:dyDescent="0.25">
      <c r="A29" s="36" t="s">
        <v>25</v>
      </c>
      <c r="B29" s="36"/>
      <c r="C29" s="36"/>
      <c r="D29" s="36"/>
      <c r="E29" s="36"/>
      <c r="F29" s="36"/>
    </row>
    <row r="30" spans="1:6" ht="15" x14ac:dyDescent="0.25">
      <c r="A30" s="19" t="s">
        <v>26</v>
      </c>
      <c r="B30" s="19" t="s">
        <v>27</v>
      </c>
      <c r="C30" s="33">
        <f>C31+C36</f>
        <v>341572410</v>
      </c>
      <c r="D30" s="33">
        <f>D31+D36</f>
        <v>0</v>
      </c>
      <c r="E30" s="33">
        <f t="shared" ref="E30:F30" si="3">E31+E36</f>
        <v>341572410</v>
      </c>
      <c r="F30" s="33">
        <f t="shared" si="3"/>
        <v>341572410</v>
      </c>
    </row>
    <row r="31" spans="1:6" ht="15" x14ac:dyDescent="0.25">
      <c r="A31" s="19" t="s">
        <v>41</v>
      </c>
      <c r="B31" s="30" t="s">
        <v>42</v>
      </c>
      <c r="C31" s="32">
        <f>C32+C34</f>
        <v>363750000</v>
      </c>
      <c r="D31" s="32"/>
      <c r="E31" s="32">
        <f>E32+E34</f>
        <v>363750000</v>
      </c>
      <c r="F31" s="32">
        <f>F32+F34</f>
        <v>363750000</v>
      </c>
    </row>
    <row r="32" spans="1:6" s="4" customFormat="1" ht="15" x14ac:dyDescent="0.25">
      <c r="A32" s="19" t="s">
        <v>28</v>
      </c>
      <c r="B32" s="19" t="s">
        <v>29</v>
      </c>
      <c r="C32" s="33">
        <f>C33</f>
        <v>363750000</v>
      </c>
      <c r="D32" s="32"/>
      <c r="E32" s="32">
        <f>E33</f>
        <v>363750000</v>
      </c>
      <c r="F32" s="32">
        <f>F33</f>
        <v>363750000</v>
      </c>
    </row>
    <row r="33" spans="1:6" s="4" customFormat="1" ht="15.5" x14ac:dyDescent="0.25">
      <c r="A33" s="20" t="s">
        <v>30</v>
      </c>
      <c r="B33" s="20" t="s">
        <v>31</v>
      </c>
      <c r="C33" s="34">
        <f t="shared" ref="C33" si="4">D33+E33</f>
        <v>363750000</v>
      </c>
      <c r="D33" s="34"/>
      <c r="E33" s="34">
        <v>363750000</v>
      </c>
      <c r="F33" s="35">
        <f>E33</f>
        <v>363750000</v>
      </c>
    </row>
    <row r="34" spans="1:6" ht="15" x14ac:dyDescent="0.25">
      <c r="A34" s="19" t="s">
        <v>32</v>
      </c>
      <c r="B34" s="19" t="s">
        <v>33</v>
      </c>
      <c r="C34" s="33">
        <f>C35</f>
        <v>0</v>
      </c>
      <c r="D34" s="32"/>
      <c r="E34" s="32">
        <f>E35</f>
        <v>0</v>
      </c>
      <c r="F34" s="32">
        <f>F35</f>
        <v>0</v>
      </c>
    </row>
    <row r="35" spans="1:6" ht="15.5" x14ac:dyDescent="0.25">
      <c r="A35" s="20" t="s">
        <v>34</v>
      </c>
      <c r="B35" s="20" t="s">
        <v>31</v>
      </c>
      <c r="C35" s="34">
        <f>D35+E35</f>
        <v>0</v>
      </c>
      <c r="D35" s="34"/>
      <c r="E35" s="34"/>
      <c r="F35" s="35">
        <f>E35</f>
        <v>0</v>
      </c>
    </row>
    <row r="36" spans="1:6" ht="15" x14ac:dyDescent="0.25">
      <c r="A36" s="19" t="s">
        <v>43</v>
      </c>
      <c r="B36" s="30" t="s">
        <v>44</v>
      </c>
      <c r="C36" s="33">
        <f>C37+C39</f>
        <v>-22177590</v>
      </c>
      <c r="D36" s="32"/>
      <c r="E36" s="33">
        <f t="shared" ref="E36:F36" si="5">E37+E39</f>
        <v>-22177590</v>
      </c>
      <c r="F36" s="33">
        <f t="shared" si="5"/>
        <v>-22177590</v>
      </c>
    </row>
    <row r="37" spans="1:6" s="16" customFormat="1" ht="15" x14ac:dyDescent="0.25">
      <c r="A37" s="19" t="s">
        <v>45</v>
      </c>
      <c r="B37" s="19" t="s">
        <v>46</v>
      </c>
      <c r="C37" s="33">
        <f>C38</f>
        <v>-17647060</v>
      </c>
      <c r="D37" s="32"/>
      <c r="E37" s="32">
        <f>E38</f>
        <v>-17647060</v>
      </c>
      <c r="F37" s="32">
        <f>F38</f>
        <v>-17647060</v>
      </c>
    </row>
    <row r="38" spans="1:6" s="16" customFormat="1" ht="15.5" x14ac:dyDescent="0.25">
      <c r="A38" s="20" t="s">
        <v>47</v>
      </c>
      <c r="B38" s="20" t="s">
        <v>31</v>
      </c>
      <c r="C38" s="34">
        <f t="shared" ref="C38" si="6">D38+E38</f>
        <v>-17647060</v>
      </c>
      <c r="D38" s="34"/>
      <c r="E38" s="34">
        <v>-17647060</v>
      </c>
      <c r="F38" s="35">
        <f>E38</f>
        <v>-17647060</v>
      </c>
    </row>
    <row r="39" spans="1:6" s="16" customFormat="1" ht="15" x14ac:dyDescent="0.25">
      <c r="A39" s="19" t="s">
        <v>48</v>
      </c>
      <c r="B39" s="19" t="s">
        <v>49</v>
      </c>
      <c r="C39" s="32">
        <f>C40</f>
        <v>-4530530</v>
      </c>
      <c r="D39" s="32"/>
      <c r="E39" s="32">
        <f>E40</f>
        <v>-4530530</v>
      </c>
      <c r="F39" s="32">
        <f>F40</f>
        <v>-4530530</v>
      </c>
    </row>
    <row r="40" spans="1:6" s="16" customFormat="1" ht="15.5" x14ac:dyDescent="0.25">
      <c r="A40" s="31" t="s">
        <v>50</v>
      </c>
      <c r="B40" s="31" t="s">
        <v>31</v>
      </c>
      <c r="C40" s="34">
        <f t="shared" ref="C40" si="7">D40+E40</f>
        <v>-4530530</v>
      </c>
      <c r="D40" s="34"/>
      <c r="E40" s="34">
        <v>-4530530</v>
      </c>
      <c r="F40" s="35">
        <f>E40</f>
        <v>-4530530</v>
      </c>
    </row>
    <row r="41" spans="1:6" ht="15.5" x14ac:dyDescent="0.3">
      <c r="A41" s="19" t="s">
        <v>35</v>
      </c>
      <c r="B41" s="21" t="s">
        <v>36</v>
      </c>
      <c r="C41" s="34">
        <f t="shared" ref="C41:C44" si="8">D41+E41</f>
        <v>1504820335.1800001</v>
      </c>
      <c r="D41" s="32">
        <f>D42</f>
        <v>189412249</v>
      </c>
      <c r="E41" s="32">
        <f t="shared" ref="E41:F41" si="9">E42</f>
        <v>1315408086.1800001</v>
      </c>
      <c r="F41" s="32">
        <f t="shared" si="9"/>
        <v>1315384590</v>
      </c>
    </row>
    <row r="42" spans="1:6" ht="15.5" x14ac:dyDescent="0.3">
      <c r="A42" s="19" t="s">
        <v>37</v>
      </c>
      <c r="B42" s="21" t="s">
        <v>51</v>
      </c>
      <c r="C42" s="34">
        <f t="shared" si="8"/>
        <v>1504820335.1800001</v>
      </c>
      <c r="D42" s="32">
        <f>D44+D43</f>
        <v>189412249</v>
      </c>
      <c r="E42" s="32">
        <f>E44+E43</f>
        <v>1315408086.1800001</v>
      </c>
      <c r="F42" s="32">
        <f t="shared" ref="F42" si="10">F44+F43</f>
        <v>1315384590</v>
      </c>
    </row>
    <row r="43" spans="1:6" s="3" customFormat="1" ht="17.25" customHeight="1" x14ac:dyDescent="0.25">
      <c r="A43" s="22">
        <v>602100</v>
      </c>
      <c r="B43" s="22" t="s">
        <v>38</v>
      </c>
      <c r="C43" s="34">
        <f t="shared" si="8"/>
        <v>1504820335.1800001</v>
      </c>
      <c r="D43" s="34">
        <f>501304624+999992215+3500000</f>
        <v>1504796839</v>
      </c>
      <c r="E43" s="34">
        <v>23496.18</v>
      </c>
      <c r="F43" s="34"/>
    </row>
    <row r="44" spans="1:6" s="3" customFormat="1" ht="31" x14ac:dyDescent="0.35">
      <c r="A44" s="22" t="s">
        <v>39</v>
      </c>
      <c r="B44" s="23" t="s">
        <v>20</v>
      </c>
      <c r="C44" s="34">
        <f t="shared" si="8"/>
        <v>0</v>
      </c>
      <c r="D44" s="35">
        <f>-1*E44</f>
        <v>-1315384590</v>
      </c>
      <c r="E44" s="34">
        <f>-E36-24+921392397-E31+73361646+9000000+279414000+389326765-17222784+1685000</f>
        <v>1315384590</v>
      </c>
      <c r="F44" s="34">
        <f>E44</f>
        <v>1315384590</v>
      </c>
    </row>
    <row r="45" spans="1:6" s="2" customFormat="1" ht="15.5" x14ac:dyDescent="0.35">
      <c r="A45" s="28" t="s">
        <v>23</v>
      </c>
      <c r="B45" s="29" t="s">
        <v>24</v>
      </c>
      <c r="C45" s="33">
        <f>D45+E45</f>
        <v>1846392745.1800001</v>
      </c>
      <c r="D45" s="32">
        <f>D30+D41</f>
        <v>189412249</v>
      </c>
      <c r="E45" s="32">
        <f>E30+E41</f>
        <v>1656980496.1800001</v>
      </c>
      <c r="F45" s="32">
        <f>F30+F41</f>
        <v>1656957000</v>
      </c>
    </row>
    <row r="47" spans="1:6" ht="17.5" x14ac:dyDescent="0.35">
      <c r="C47" s="13"/>
      <c r="D47" s="13"/>
      <c r="E47" s="13"/>
      <c r="F47" s="13"/>
    </row>
    <row r="48" spans="1:6" x14ac:dyDescent="0.25">
      <c r="D48" s="14"/>
      <c r="E48" s="14"/>
      <c r="F48" s="14"/>
    </row>
    <row r="49" spans="5:5" x14ac:dyDescent="0.25">
      <c r="E49" s="17"/>
    </row>
  </sheetData>
  <mergeCells count="10">
    <mergeCell ref="A15:F15"/>
    <mergeCell ref="A29:F29"/>
    <mergeCell ref="A7:F7"/>
    <mergeCell ref="A12:A13"/>
    <mergeCell ref="B12:B13"/>
    <mergeCell ref="C12:C13"/>
    <mergeCell ref="D12:D13"/>
    <mergeCell ref="E12:F12"/>
    <mergeCell ref="B9:C9"/>
    <mergeCell ref="B10:C10"/>
  </mergeCells>
  <pageMargins left="0.28999999999999998" right="0.31496062992125984" top="0.74803149606299213" bottom="0.3937007874015748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К_</cp:lastModifiedBy>
  <cp:lastPrinted>2022-11-14T07:28:17Z</cp:lastPrinted>
  <dcterms:created xsi:type="dcterms:W3CDTF">2020-06-04T14:01:22Z</dcterms:created>
  <dcterms:modified xsi:type="dcterms:W3CDTF">2023-05-23T13:33:46Z</dcterms:modified>
</cp:coreProperties>
</file>