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O60" i="1"/>
  <c r="O96"/>
  <c r="O94"/>
  <c r="N52"/>
  <c r="Q92"/>
  <c r="O58"/>
  <c r="M60"/>
  <c r="K60"/>
  <c r="M80"/>
  <c r="M74"/>
  <c r="Q71"/>
  <c r="L52" l="1"/>
  <c r="Q75" l="1"/>
  <c r="M87" l="1"/>
  <c r="Q87" s="1"/>
  <c r="O99"/>
  <c r="O105" s="1"/>
  <c r="Q105" s="1"/>
  <c r="M96"/>
  <c r="M90"/>
  <c r="Q90" s="1"/>
  <c r="Q81"/>
  <c r="Q80"/>
  <c r="Q79"/>
  <c r="O77"/>
  <c r="M77"/>
  <c r="Q73"/>
  <c r="Q74"/>
  <c r="Q76"/>
  <c r="M72"/>
  <c r="Q72" s="1"/>
  <c r="J52"/>
  <c r="P50"/>
  <c r="P51"/>
  <c r="P49"/>
  <c r="P52" s="1"/>
  <c r="O59"/>
  <c r="M84" l="1"/>
  <c r="M85"/>
  <c r="Q85" s="1"/>
  <c r="O85"/>
  <c r="O82"/>
  <c r="Q82" s="1"/>
  <c r="O84"/>
  <c r="Q96"/>
  <c r="Q94"/>
  <c r="O103"/>
  <c r="Q103" s="1"/>
  <c r="M94"/>
  <c r="Q77"/>
  <c r="Q84" l="1"/>
</calcChain>
</file>

<file path=xl/sharedStrings.xml><?xml version="1.0" encoding="utf-8"?>
<sst xmlns="http://schemas.openxmlformats.org/spreadsheetml/2006/main" count="191" uniqueCount="103">
  <si>
    <t xml:space="preserve">ЗАТВЕРДЖЕНО </t>
  </si>
  <si>
    <t>Наказ Міністерства фінансів України 26 серпня 2014 року №836</t>
  </si>
  <si>
    <t xml:space="preserve">ЗАТВЕРДЖЕНО: </t>
  </si>
  <si>
    <t>Наказ / розпорядчий документ</t>
  </si>
  <si>
    <t>Наказ управління з питань культури та охорони культурної спадщини ММР</t>
  </si>
  <si>
    <t>Наказ</t>
  </si>
  <si>
    <t>ПАСПОРТ</t>
  </si>
  <si>
    <t>бюджетної програми місцевого бюджету на 2019 рік</t>
  </si>
  <si>
    <t>1.</t>
  </si>
  <si>
    <t>Управління з питань культури та охорони культурної спадщини Миколаївської міської ради</t>
  </si>
  <si>
    <t>(найменування головного розпорядника)</t>
  </si>
  <si>
    <t>2.</t>
  </si>
  <si>
    <t>(найменування відповідального виконавця)</t>
  </si>
  <si>
    <t>3.</t>
  </si>
  <si>
    <t>Забезпечення діяльності палаців i будинків культури, клубів, центрів дозвілля та iнших клубних закладів</t>
  </si>
  <si>
    <t>(КФКВК)</t>
  </si>
  <si>
    <t>(найменування бюджетної програми)</t>
  </si>
  <si>
    <t>4.</t>
  </si>
  <si>
    <t>Обсяг бюджетних призначень/бюджетних асигнувань  -   23 070 718,00 гривень, у тому числі загального фонду -  21 474 310,00 гривень та спеціального фонду - 1 596 408,00 гривень</t>
  </si>
  <si>
    <t>5.</t>
  </si>
  <si>
    <t>Підстави для виконання бюджетної програми:</t>
  </si>
  <si>
    <t>6.</t>
  </si>
  <si>
    <t>Мета бюджетної програми</t>
  </si>
  <si>
    <t>Надання послуг з організації культурного дозвілля населення.</t>
  </si>
  <si>
    <t>7.</t>
  </si>
  <si>
    <t>Завдання бюджетної програми:</t>
  </si>
  <si>
    <t>№ з/п</t>
  </si>
  <si>
    <t>Завдання</t>
  </si>
  <si>
    <t>Забезпечення організації культурного дозвілля населення і зміцнення культурних традицій</t>
  </si>
  <si>
    <t>Здійснення заходів/реалізаціяпроектів з енергозбереження.</t>
  </si>
  <si>
    <t>Придбання обладнання та предметів довгострокового користування</t>
  </si>
  <si>
    <t>Проведення капітального ремонту приміщень</t>
  </si>
  <si>
    <t>8.</t>
  </si>
  <si>
    <t>Напрями використання бюджетних коштів:</t>
  </si>
  <si>
    <t xml:space="preserve">(грн) </t>
  </si>
  <si>
    <t>Напрями використання бюджетних коштів</t>
  </si>
  <si>
    <t>Загальний фонд</t>
  </si>
  <si>
    <t>Спеціальний фонд</t>
  </si>
  <si>
    <t>у тому числі бюджет розвитку</t>
  </si>
  <si>
    <t>Усього</t>
  </si>
  <si>
    <t>9.</t>
  </si>
  <si>
    <t>Перелік місцевих / регіональних програм, що виконуються у складі бюджетної програми:</t>
  </si>
  <si>
    <t xml:space="preserve">Найменування місцевої / регіональної програми </t>
  </si>
  <si>
    <t>Програма "Громадський бюджет м.Миколаєва" на 2017-2020 роки</t>
  </si>
  <si>
    <t>10.</t>
  </si>
  <si>
    <t xml:space="preserve">Результативні показники бюджетної програми: </t>
  </si>
  <si>
    <t>Показники</t>
  </si>
  <si>
    <t>Одиниця виміру</t>
  </si>
  <si>
    <t>Джерело інформації</t>
  </si>
  <si>
    <t>затрат</t>
  </si>
  <si>
    <t>кількість установ - всього</t>
  </si>
  <si>
    <t>од.</t>
  </si>
  <si>
    <t>звітність установ</t>
  </si>
  <si>
    <t>у тому числі:</t>
  </si>
  <si>
    <t>.</t>
  </si>
  <si>
    <t>палаців культури</t>
  </si>
  <si>
    <t>будинків культури</t>
  </si>
  <si>
    <t>кількість клубних формувань</t>
  </si>
  <si>
    <t>середнє число окладів (ставок) - усього</t>
  </si>
  <si>
    <t>середнє число окладів (ставок) керівних</t>
  </si>
  <si>
    <t>середнє число окладів (ставок) спеціалістів</t>
  </si>
  <si>
    <t>середнє число окладів (ставок) робітників</t>
  </si>
  <si>
    <t>середнє число окладів (ставок) обслуговуючого персоналу</t>
  </si>
  <si>
    <t>тис.грн</t>
  </si>
  <si>
    <t>кількість відвідувачів - усього</t>
  </si>
  <si>
    <t>осіб</t>
  </si>
  <si>
    <t>безкоштовно</t>
  </si>
  <si>
    <t>кількість заходів, які забезпечують організацію дозвілля населення</t>
  </si>
  <si>
    <t>плановий обсяг доходів</t>
  </si>
  <si>
    <t>продукту</t>
  </si>
  <si>
    <t>ефективності</t>
  </si>
  <si>
    <t>середні витрати на одного відвідувача</t>
  </si>
  <si>
    <t>грн</t>
  </si>
  <si>
    <t>розрахунок</t>
  </si>
  <si>
    <t>середні витрати на проведення одного заходу</t>
  </si>
  <si>
    <t>якості</t>
  </si>
  <si>
    <t>Динаміка збільшення відвідувачів у плановому періоді відповідно до фактичного показника попереднього періоду</t>
  </si>
  <si>
    <t>%</t>
  </si>
  <si>
    <t>обсяг видатків</t>
  </si>
  <si>
    <t>середні витрати на проведення одного заходу з енергосбереження</t>
  </si>
  <si>
    <t>Обсяг річної економії бюджетних коштів на оплату комунальних послуг та енергоносіїв внаслідок реалізації заходів з енергозбереження</t>
  </si>
  <si>
    <t>Обсяг видатків</t>
  </si>
  <si>
    <t>Кількість одиниць придбаного обладнання</t>
  </si>
  <si>
    <t>Середні видатки на придбання одиниці обладнання</t>
  </si>
  <si>
    <t>Економія коштів на рік, що виникла за результатами впровадження в експлуатацію придбаного обладнання</t>
  </si>
  <si>
    <t xml:space="preserve">кількість закладів, які потребують капітального ремонту 				</t>
  </si>
  <si>
    <t xml:space="preserve">обсяги видатків				</t>
  </si>
  <si>
    <t>Кількість об'єктів проведення капітального ремонту</t>
  </si>
  <si>
    <t>Середні витрати на один об'єкт</t>
  </si>
  <si>
    <t>Відсоток об'єктів, що планується відремонтувати до об'єктів, що потребують ремонту</t>
  </si>
  <si>
    <t>Начальник управління з питань кульутри та охорони культурної спадщини ММР</t>
  </si>
  <si>
    <t>Ю.Й. Любаров</t>
  </si>
  <si>
    <t>(підпис)</t>
  </si>
  <si>
    <t>(ініціали та прізвище)</t>
  </si>
  <si>
    <t>Директор департаменту фінансів Миколаївської міської ради</t>
  </si>
  <si>
    <t>В.Є. Святелик</t>
  </si>
  <si>
    <r>
      <t xml:space="preserve">Видатки </t>
    </r>
    <r>
      <rPr>
        <sz val="8"/>
        <rFont val="Arial"/>
        <family val="2"/>
      </rPr>
      <t xml:space="preserve"> фонду на забезпечення діяльності палаців, будинків культури, клубів та інших закладів клубного типу</t>
    </r>
  </si>
  <si>
    <t>Кількість заходів з енергозбереження</t>
  </si>
  <si>
    <t>(КТПКВК МБ)</t>
  </si>
  <si>
    <t>Міська комплексна програма "Культура" на 2016-2019 рік</t>
  </si>
  <si>
    <t>(у редакції наказу Міністерства фінансів України 
від 15.11.2018 року № 908)</t>
  </si>
  <si>
    <r>
      <t xml:space="preserve">Конституція України; Закон України від 28.06.1996 року № 254/96 (зі змінами);
Бюджетний кодекс України від 08.07.2010 року № 2456- VI (зі змінами);
</t>
    </r>
    <r>
      <rPr>
        <sz val="8"/>
        <rFont val="Arial"/>
        <family val="2"/>
        <charset val="204"/>
      </rPr>
      <t>Закон  України від 23.11.2018 року № 2629-VIII "Про  Державний бюджет  України на 2019 рік";</t>
    </r>
    <r>
      <rPr>
        <sz val="8"/>
        <rFont val="Arial"/>
        <family val="2"/>
      </rPr>
      <t xml:space="preserve">
Закон України  від 14.12.2010 року № 2778 -VI «Про культуру» (зі змінами);
Наказ Міністерства фінансів України від 26.08.2014 року №836 «Про деякі питання запровадження програмно-цільового методу складання та виконання місцевих бюджетів» (зі змінами);
Рішення Миколаївської  міської  ради від 05 квітня 2016 року № 4/8 «Про  затвердження  міської  комплексної  програми  «Культура на 2016-</t>
    </r>
    <r>
      <rPr>
        <sz val="8"/>
        <rFont val="Arial"/>
        <family val="2"/>
        <charset val="204"/>
      </rPr>
      <t>2019</t>
    </r>
    <r>
      <rPr>
        <sz val="8"/>
        <color rgb="FFFF0000"/>
        <rFont val="Arial"/>
        <family val="2"/>
        <charset val="204"/>
      </rPr>
      <t xml:space="preserve"> </t>
    </r>
    <r>
      <rPr>
        <sz val="8"/>
        <rFont val="Arial"/>
        <family val="2"/>
      </rPr>
      <t>роки» (зі змінами);
Рішення Миколаївської міської ради від 21.12.2018 року № 49/31 «Про</t>
    </r>
    <r>
      <rPr>
        <sz val="8"/>
        <color rgb="FFFF0000"/>
        <rFont val="Arial"/>
        <family val="2"/>
        <charset val="204"/>
      </rPr>
      <t xml:space="preserve"> </t>
    </r>
    <r>
      <rPr>
        <sz val="8"/>
        <rFont val="Arial"/>
        <family val="2"/>
      </rPr>
      <t xml:space="preserve"> бюджет міста Миколаєва на 2019 рік».</t>
    </r>
  </si>
  <si>
    <t xml:space="preserve">Наказ департаменту фінансів Миколаївської міської ради                                                                                                                                                                                                                                                11.02.2019    № 20/21 </t>
  </si>
</sst>
</file>

<file path=xl/styles.xml><?xml version="1.0" encoding="utf-8"?>
<styleSheet xmlns="http://schemas.openxmlformats.org/spreadsheetml/2006/main">
  <numFmts count="4">
    <numFmt numFmtId="164" formatCode="0000&quot;    &quot;"/>
    <numFmt numFmtId="165" formatCode="0.0"/>
    <numFmt numFmtId="166" formatCode="#,##0.000"/>
    <numFmt numFmtId="167" formatCode="0.000"/>
  </numFmts>
  <fonts count="13">
    <font>
      <sz val="8"/>
      <name val="Arial"/>
      <family val="2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i/>
      <sz val="9"/>
      <name val="Arial"/>
      <family val="2"/>
      <charset val="204"/>
    </font>
    <font>
      <i/>
      <sz val="9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2" xfId="0" applyNumberFormat="1" applyFont="1" applyBorder="1" applyAlignment="1">
      <alignment horizontal="center" vertical="top"/>
    </xf>
    <xf numFmtId="0" fontId="0" fillId="0" borderId="0" xfId="0" applyNumberFormat="1" applyAlignment="1">
      <alignment horizontal="right"/>
    </xf>
    <xf numFmtId="0" fontId="6" fillId="0" borderId="0" xfId="0" applyNumberFormat="1" applyFont="1" applyAlignment="1">
      <alignment horizontal="left" vertical="top"/>
    </xf>
    <xf numFmtId="0" fontId="0" fillId="0" borderId="0" xfId="0" applyNumberFormat="1" applyAlignment="1">
      <alignment horizontal="left" wrapText="1"/>
    </xf>
    <xf numFmtId="0" fontId="0" fillId="0" borderId="1" xfId="0" applyNumberFormat="1" applyFont="1" applyBorder="1" applyAlignment="1">
      <alignment horizontal="left" wrapText="1"/>
    </xf>
    <xf numFmtId="1" fontId="6" fillId="0" borderId="19" xfId="0" applyNumberFormat="1" applyFont="1" applyBorder="1" applyAlignment="1">
      <alignment horizontal="center"/>
    </xf>
    <xf numFmtId="0" fontId="0" fillId="2" borderId="0" xfId="0" applyNumberFormat="1" applyFill="1" applyAlignment="1">
      <alignment horizontal="left"/>
    </xf>
    <xf numFmtId="0" fontId="7" fillId="0" borderId="19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left" vertical="center"/>
    </xf>
    <xf numFmtId="0" fontId="0" fillId="0" borderId="5" xfId="0" applyNumberFormat="1" applyFont="1" applyBorder="1" applyAlignment="1">
      <alignment horizontal="center" vertical="center" wrapText="1"/>
    </xf>
    <xf numFmtId="0" fontId="11" fillId="0" borderId="0" xfId="0" applyFont="1"/>
    <xf numFmtId="0" fontId="6" fillId="0" borderId="0" xfId="0" applyFont="1" applyAlignment="1">
      <alignment horizontal="left"/>
    </xf>
    <xf numFmtId="0" fontId="0" fillId="0" borderId="0" xfId="0" applyBorder="1"/>
    <xf numFmtId="0" fontId="0" fillId="2" borderId="0" xfId="0" applyNumberFormat="1" applyFill="1" applyBorder="1" applyAlignment="1">
      <alignment horizontal="left"/>
    </xf>
    <xf numFmtId="0" fontId="8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2" fillId="0" borderId="0" xfId="0" applyNumberFormat="1" applyFont="1" applyAlignment="1">
      <alignment horizontal="left" wrapText="1"/>
    </xf>
    <xf numFmtId="0" fontId="3" fillId="0" borderId="0" xfId="0" applyNumberFormat="1" applyFont="1" applyAlignment="1">
      <alignment horizontal="left" wrapText="1"/>
    </xf>
    <xf numFmtId="0" fontId="3" fillId="0" borderId="1" xfId="0" applyNumberFormat="1" applyFont="1" applyBorder="1" applyAlignment="1">
      <alignment horizontal="left" vertical="top" wrapText="1"/>
    </xf>
    <xf numFmtId="1" fontId="6" fillId="0" borderId="0" xfId="0" applyNumberFormat="1" applyFont="1" applyAlignment="1">
      <alignment horizontal="left" wrapText="1"/>
    </xf>
    <xf numFmtId="0" fontId="6" fillId="0" borderId="1" xfId="0" applyNumberFormat="1" applyFont="1" applyBorder="1" applyAlignment="1">
      <alignment horizontal="left" wrapText="1"/>
    </xf>
    <xf numFmtId="0" fontId="0" fillId="0" borderId="2" xfId="0" applyNumberFormat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/>
    </xf>
    <xf numFmtId="0" fontId="0" fillId="0" borderId="0" xfId="0" applyNumberFormat="1" applyAlignment="1">
      <alignment horizontal="center"/>
    </xf>
    <xf numFmtId="0" fontId="6" fillId="0" borderId="0" xfId="0" applyNumberFormat="1" applyFont="1" applyAlignment="1">
      <alignment horizontal="left" wrapText="1"/>
    </xf>
    <xf numFmtId="164" fontId="6" fillId="0" borderId="1" xfId="0" applyNumberFormat="1" applyFont="1" applyBorder="1" applyAlignment="1">
      <alignment horizontal="center" wrapText="1"/>
    </xf>
    <xf numFmtId="0" fontId="4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/>
    </xf>
    <xf numFmtId="0" fontId="0" fillId="0" borderId="1" xfId="0" applyNumberFormat="1" applyFont="1" applyBorder="1" applyAlignment="1">
      <alignment horizontal="left" wrapText="1"/>
    </xf>
    <xf numFmtId="0" fontId="6" fillId="0" borderId="3" xfId="0" applyFont="1" applyBorder="1" applyAlignment="1">
      <alignment horizontal="left"/>
    </xf>
    <xf numFmtId="0" fontId="6" fillId="2" borderId="4" xfId="0" applyNumberFormat="1" applyFont="1" applyFill="1" applyBorder="1" applyAlignment="1">
      <alignment horizontal="center"/>
    </xf>
    <xf numFmtId="1" fontId="0" fillId="2" borderId="5" xfId="0" applyNumberFormat="1" applyFont="1" applyFill="1" applyBorder="1" applyAlignment="1">
      <alignment horizontal="center"/>
    </xf>
    <xf numFmtId="0" fontId="0" fillId="2" borderId="5" xfId="0" applyNumberFormat="1" applyFont="1" applyFill="1" applyBorder="1" applyAlignment="1">
      <alignment horizontal="left"/>
    </xf>
    <xf numFmtId="0" fontId="6" fillId="0" borderId="0" xfId="0" applyNumberFormat="1" applyFont="1" applyAlignment="1">
      <alignment horizontal="left" vertical="top"/>
    </xf>
    <xf numFmtId="0" fontId="0" fillId="0" borderId="0" xfId="0" applyNumberForma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17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/>
    </xf>
    <xf numFmtId="1" fontId="6" fillId="0" borderId="18" xfId="0" applyNumberFormat="1" applyFont="1" applyBorder="1" applyAlignment="1">
      <alignment horizontal="center"/>
    </xf>
    <xf numFmtId="1" fontId="6" fillId="0" borderId="19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0" fontId="6" fillId="0" borderId="13" xfId="0" applyNumberFormat="1" applyFont="1" applyBorder="1" applyAlignment="1">
      <alignment horizontal="center" wrapText="1"/>
    </xf>
    <xf numFmtId="1" fontId="0" fillId="0" borderId="5" xfId="0" applyNumberFormat="1" applyFont="1" applyBorder="1" applyAlignment="1">
      <alignment horizontal="center" vertical="center" wrapText="1"/>
    </xf>
    <xf numFmtId="0" fontId="0" fillId="0" borderId="20" xfId="0" applyNumberFormat="1" applyFont="1" applyBorder="1" applyAlignment="1">
      <alignment horizontal="left" vertical="center" wrapText="1"/>
    </xf>
    <xf numFmtId="4" fontId="0" fillId="2" borderId="5" xfId="0" applyNumberFormat="1" applyFont="1" applyFill="1" applyBorder="1" applyAlignment="1">
      <alignment horizontal="right" vertical="center" wrapText="1"/>
    </xf>
    <xf numFmtId="4" fontId="11" fillId="2" borderId="5" xfId="0" applyNumberFormat="1" applyFont="1" applyFill="1" applyBorder="1" applyAlignment="1">
      <alignment horizontal="right" vertical="center" wrapText="1"/>
    </xf>
    <xf numFmtId="4" fontId="0" fillId="2" borderId="22" xfId="0" applyNumberFormat="1" applyFont="1" applyFill="1" applyBorder="1" applyAlignment="1">
      <alignment horizontal="right" vertical="center" wrapText="1"/>
    </xf>
    <xf numFmtId="0" fontId="6" fillId="2" borderId="20" xfId="0" applyNumberFormat="1" applyFont="1" applyFill="1" applyBorder="1" applyAlignment="1">
      <alignment horizontal="right" vertical="center" wrapText="1"/>
    </xf>
    <xf numFmtId="4" fontId="6" fillId="2" borderId="20" xfId="0" applyNumberFormat="1" applyFont="1" applyFill="1" applyBorder="1" applyAlignment="1">
      <alignment horizontal="right" vertical="center" wrapText="1"/>
    </xf>
    <xf numFmtId="4" fontId="6" fillId="2" borderId="5" xfId="0" applyNumberFormat="1" applyFont="1" applyFill="1" applyBorder="1" applyAlignment="1">
      <alignment horizontal="right" vertical="center" wrapText="1"/>
    </xf>
    <xf numFmtId="4" fontId="8" fillId="2" borderId="5" xfId="0" applyNumberFormat="1" applyFont="1" applyFill="1" applyBorder="1" applyAlignment="1">
      <alignment horizontal="right" vertical="center" wrapText="1"/>
    </xf>
    <xf numFmtId="0" fontId="8" fillId="0" borderId="20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0" fontId="6" fillId="0" borderId="20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6" fillId="0" borderId="21" xfId="0" applyNumberFormat="1" applyFont="1" applyBorder="1" applyAlignment="1">
      <alignment horizontal="center" vertical="center" wrapText="1"/>
    </xf>
    <xf numFmtId="0" fontId="6" fillId="0" borderId="22" xfId="0" applyNumberFormat="1" applyFont="1" applyBorder="1" applyAlignment="1">
      <alignment horizontal="center" vertical="center" wrapText="1"/>
    </xf>
    <xf numFmtId="0" fontId="6" fillId="0" borderId="23" xfId="0" applyNumberFormat="1" applyFont="1" applyBorder="1" applyAlignment="1">
      <alignment horizontal="center" vertical="center"/>
    </xf>
    <xf numFmtId="1" fontId="6" fillId="0" borderId="24" xfId="0" applyNumberFormat="1" applyFont="1" applyBorder="1" applyAlignment="1">
      <alignment horizontal="center" vertical="center" wrapText="1"/>
    </xf>
    <xf numFmtId="1" fontId="8" fillId="3" borderId="28" xfId="0" applyNumberFormat="1" applyFont="1" applyFill="1" applyBorder="1" applyAlignment="1">
      <alignment horizontal="left" vertical="center" wrapText="1"/>
    </xf>
    <xf numFmtId="1" fontId="8" fillId="3" borderId="29" xfId="0" applyNumberFormat="1" applyFont="1" applyFill="1" applyBorder="1" applyAlignment="1">
      <alignment horizontal="left" vertical="center" wrapText="1"/>
    </xf>
    <xf numFmtId="4" fontId="6" fillId="0" borderId="30" xfId="0" applyNumberFormat="1" applyFont="1" applyBorder="1" applyAlignment="1">
      <alignment horizontal="right"/>
    </xf>
    <xf numFmtId="4" fontId="6" fillId="0" borderId="29" xfId="0" applyNumberFormat="1" applyFont="1" applyBorder="1" applyAlignment="1">
      <alignment horizontal="right"/>
    </xf>
    <xf numFmtId="1" fontId="6" fillId="0" borderId="25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6" fillId="0" borderId="19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right" vertical="center"/>
    </xf>
    <xf numFmtId="0" fontId="0" fillId="0" borderId="5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right" vertical="center" wrapText="1"/>
    </xf>
    <xf numFmtId="1" fontId="6" fillId="0" borderId="5" xfId="0" applyNumberFormat="1" applyFont="1" applyBorder="1" applyAlignment="1">
      <alignment horizontal="right" vertical="center"/>
    </xf>
    <xf numFmtId="0" fontId="6" fillId="0" borderId="5" xfId="0" applyNumberFormat="1" applyFont="1" applyBorder="1" applyAlignment="1">
      <alignment horizontal="left" vertical="center" wrapText="1"/>
    </xf>
    <xf numFmtId="0" fontId="6" fillId="0" borderId="5" xfId="0" applyNumberFormat="1" applyFont="1" applyBorder="1" applyAlignment="1">
      <alignment horizontal="left" vertical="center"/>
    </xf>
    <xf numFmtId="1" fontId="8" fillId="0" borderId="5" xfId="0" applyNumberFormat="1" applyFont="1" applyBorder="1" applyAlignment="1">
      <alignment horizontal="right" vertical="center" wrapText="1"/>
    </xf>
    <xf numFmtId="2" fontId="8" fillId="0" borderId="5" xfId="0" applyNumberFormat="1" applyFont="1" applyBorder="1" applyAlignment="1">
      <alignment horizontal="right" vertical="center" wrapText="1"/>
    </xf>
    <xf numFmtId="165" fontId="8" fillId="0" borderId="5" xfId="0" applyNumberFormat="1" applyFont="1" applyBorder="1" applyAlignment="1">
      <alignment horizontal="right" vertical="center" wrapText="1"/>
    </xf>
    <xf numFmtId="3" fontId="8" fillId="0" borderId="5" xfId="0" applyNumberFormat="1" applyFont="1" applyBorder="1" applyAlignment="1">
      <alignment horizontal="right" vertical="center" wrapText="1"/>
    </xf>
    <xf numFmtId="0" fontId="0" fillId="0" borderId="5" xfId="0" applyNumberFormat="1" applyBorder="1" applyAlignment="1">
      <alignment horizontal="left" vertical="center" wrapText="1"/>
    </xf>
    <xf numFmtId="166" fontId="8" fillId="0" borderId="5" xfId="0" applyNumberFormat="1" applyFont="1" applyBorder="1" applyAlignment="1">
      <alignment horizontal="right" vertical="center" wrapText="1"/>
    </xf>
    <xf numFmtId="0" fontId="0" fillId="3" borderId="20" xfId="0" applyNumberFormat="1" applyFill="1" applyBorder="1" applyAlignment="1">
      <alignment horizontal="left" vertical="center" wrapText="1"/>
    </xf>
    <xf numFmtId="0" fontId="0" fillId="3" borderId="26" xfId="0" applyNumberFormat="1" applyFill="1" applyBorder="1" applyAlignment="1">
      <alignment horizontal="left" vertical="center" wrapText="1"/>
    </xf>
    <xf numFmtId="0" fontId="0" fillId="3" borderId="27" xfId="0" applyNumberFormat="1" applyFill="1" applyBorder="1" applyAlignment="1">
      <alignment horizontal="left" vertical="center" wrapText="1"/>
    </xf>
    <xf numFmtId="167" fontId="8" fillId="0" borderId="5" xfId="0" applyNumberFormat="1" applyFont="1" applyBorder="1" applyAlignment="1">
      <alignment horizontal="right" vertical="center" wrapText="1"/>
    </xf>
    <xf numFmtId="4" fontId="8" fillId="3" borderId="5" xfId="0" applyNumberFormat="1" applyFont="1" applyFill="1" applyBorder="1" applyAlignment="1">
      <alignment horizontal="right" vertical="center" wrapText="1"/>
    </xf>
    <xf numFmtId="0" fontId="8" fillId="3" borderId="5" xfId="0" applyNumberFormat="1" applyFont="1" applyFill="1" applyBorder="1" applyAlignment="1">
      <alignment horizontal="right" vertical="center" wrapText="1"/>
    </xf>
    <xf numFmtId="166" fontId="0" fillId="0" borderId="5" xfId="0" applyNumberFormat="1" applyFont="1" applyBorder="1" applyAlignment="1">
      <alignment horizontal="right" vertical="center" wrapText="1"/>
    </xf>
    <xf numFmtId="167" fontId="0" fillId="0" borderId="5" xfId="0" applyNumberFormat="1" applyFont="1" applyBorder="1" applyAlignment="1">
      <alignment horizontal="right" vertical="center" wrapText="1"/>
    </xf>
    <xf numFmtId="0" fontId="12" fillId="0" borderId="5" xfId="0" applyNumberFormat="1" applyFont="1" applyBorder="1" applyAlignment="1">
      <alignment horizontal="left" vertical="center"/>
    </xf>
    <xf numFmtId="1" fontId="0" fillId="0" borderId="5" xfId="0" applyNumberFormat="1" applyFont="1" applyBorder="1" applyAlignment="1">
      <alignment horizontal="right" vertical="center" wrapText="1"/>
    </xf>
    <xf numFmtId="0" fontId="0" fillId="0" borderId="5" xfId="0" applyNumberFormat="1" applyFont="1" applyBorder="1" applyAlignment="1">
      <alignment horizontal="right" vertical="center" wrapText="1"/>
    </xf>
    <xf numFmtId="2" fontId="0" fillId="0" borderId="5" xfId="0" applyNumberFormat="1" applyFont="1" applyBorder="1" applyAlignment="1">
      <alignment horizontal="right" vertical="center" wrapText="1"/>
    </xf>
    <xf numFmtId="2" fontId="0" fillId="2" borderId="0" xfId="0" applyNumberFormat="1" applyFont="1" applyFill="1" applyBorder="1" applyAlignment="1">
      <alignment horizontal="right" vertical="center" wrapText="1"/>
    </xf>
    <xf numFmtId="2" fontId="6" fillId="2" borderId="0" xfId="0" applyNumberFormat="1" applyFont="1" applyFill="1" applyBorder="1" applyAlignment="1">
      <alignment horizontal="right" vertical="center" wrapText="1"/>
    </xf>
    <xf numFmtId="0" fontId="9" fillId="0" borderId="0" xfId="0" applyNumberFormat="1" applyFont="1" applyAlignment="1">
      <alignment horizontal="left" wrapText="1"/>
    </xf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10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T122"/>
  <sheetViews>
    <sheetView tabSelected="1" workbookViewId="0">
      <selection activeCell="M12" sqref="M12"/>
    </sheetView>
  </sheetViews>
  <sheetFormatPr defaultColWidth="10.6640625" defaultRowHeight="11.25"/>
  <cols>
    <col min="1" max="1" width="3.5" style="1" customWidth="1"/>
    <col min="2" max="2" width="5.5" style="1" customWidth="1"/>
    <col min="3" max="12" width="11.33203125" style="1" customWidth="1"/>
    <col min="13" max="13" width="10.33203125" style="1" customWidth="1"/>
    <col min="14" max="16" width="11.33203125" style="1" customWidth="1"/>
    <col min="17" max="17" width="13.5" style="1" customWidth="1"/>
    <col min="18" max="18" width="10.33203125" style="1" customWidth="1"/>
  </cols>
  <sheetData>
    <row r="1" spans="1:18" s="1" customFormat="1" ht="11.25" customHeight="1">
      <c r="Q1" s="2" t="s">
        <v>0</v>
      </c>
    </row>
    <row r="2" spans="1:18" s="1" customFormat="1" ht="12.75" customHeight="1">
      <c r="N2" s="20" t="s">
        <v>1</v>
      </c>
      <c r="O2" s="20"/>
      <c r="P2" s="20"/>
      <c r="Q2" s="20"/>
    </row>
    <row r="3" spans="1:18" s="1" customFormat="1" ht="30" customHeight="1">
      <c r="N3" s="21" t="s">
        <v>100</v>
      </c>
      <c r="O3" s="21"/>
      <c r="P3" s="21"/>
      <c r="Q3" s="21"/>
    </row>
    <row r="4" spans="1:18" s="1" customFormat="1" ht="12.75" customHeight="1"/>
    <row r="5" spans="1:18" s="1" customFormat="1" ht="12.75" customHeight="1">
      <c r="M5" s="3" t="s">
        <v>2</v>
      </c>
    </row>
    <row r="7" spans="1:18" ht="12.75" customHeight="1">
      <c r="A7"/>
      <c r="B7"/>
      <c r="C7"/>
      <c r="D7"/>
      <c r="E7"/>
      <c r="F7"/>
      <c r="G7"/>
      <c r="H7"/>
      <c r="I7"/>
      <c r="J7"/>
      <c r="K7"/>
      <c r="L7"/>
      <c r="M7" s="22" t="s">
        <v>3</v>
      </c>
      <c r="N7" s="22"/>
      <c r="O7" s="22"/>
      <c r="P7" s="22"/>
      <c r="Q7" s="22"/>
      <c r="R7"/>
    </row>
    <row r="8" spans="1:18" ht="24.75" customHeight="1">
      <c r="A8"/>
      <c r="B8"/>
      <c r="C8"/>
      <c r="D8"/>
      <c r="E8"/>
      <c r="F8"/>
      <c r="G8"/>
      <c r="H8"/>
      <c r="I8"/>
      <c r="J8"/>
      <c r="K8"/>
      <c r="L8"/>
      <c r="M8" s="23" t="s">
        <v>4</v>
      </c>
      <c r="N8" s="23"/>
      <c r="O8" s="23"/>
      <c r="P8" s="23"/>
      <c r="Q8" s="23"/>
      <c r="R8"/>
    </row>
    <row r="10" spans="1:18" ht="12.75" customHeight="1">
      <c r="A10"/>
      <c r="B10"/>
      <c r="C10"/>
      <c r="D10"/>
      <c r="E10"/>
      <c r="F10"/>
      <c r="G10"/>
      <c r="H10"/>
      <c r="I10"/>
      <c r="J10"/>
      <c r="K10"/>
      <c r="L10"/>
      <c r="M10" s="22" t="s">
        <v>5</v>
      </c>
      <c r="N10" s="22"/>
      <c r="O10" s="22"/>
      <c r="P10" s="22"/>
      <c r="Q10" s="22"/>
      <c r="R10"/>
    </row>
    <row r="11" spans="1:18" ht="43.5" customHeight="1">
      <c r="A11"/>
      <c r="B11"/>
      <c r="C11"/>
      <c r="D11"/>
      <c r="E11"/>
      <c r="F11"/>
      <c r="G11"/>
      <c r="H11"/>
      <c r="I11"/>
      <c r="J11"/>
      <c r="K11"/>
      <c r="L11"/>
      <c r="M11" s="24" t="s">
        <v>102</v>
      </c>
      <c r="N11" s="24"/>
      <c r="O11" s="24"/>
      <c r="P11" s="24"/>
      <c r="Q11" s="24"/>
      <c r="R11"/>
    </row>
    <row r="13" spans="1:18" ht="11.2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8" ht="15.75" customHeight="1">
      <c r="A14" s="32" t="s">
        <v>6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/>
    </row>
    <row r="15" spans="1:18" ht="15.75" customHeight="1">
      <c r="A15" s="33" t="s">
        <v>7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/>
    </row>
    <row r="19" spans="1:18" ht="11.25" customHeight="1">
      <c r="A19" s="4" t="s">
        <v>8</v>
      </c>
      <c r="B19" s="25">
        <v>1000000</v>
      </c>
      <c r="C19" s="25"/>
      <c r="D19"/>
      <c r="E19" s="26" t="s">
        <v>9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/>
    </row>
    <row r="20" spans="1:18" ht="11.25" customHeight="1">
      <c r="A20"/>
      <c r="B20" s="27" t="s">
        <v>98</v>
      </c>
      <c r="C20" s="28"/>
      <c r="D20"/>
      <c r="E20" s="29" t="s">
        <v>10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/>
    </row>
    <row r="22" spans="1:18" ht="11.25" customHeight="1">
      <c r="A22" s="4" t="s">
        <v>11</v>
      </c>
      <c r="B22" s="25">
        <v>100000</v>
      </c>
      <c r="C22" s="25"/>
      <c r="D22"/>
      <c r="E22" s="26" t="s">
        <v>9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/>
    </row>
    <row r="23" spans="1:18" ht="11.25" customHeight="1">
      <c r="A23"/>
      <c r="B23" s="27" t="s">
        <v>98</v>
      </c>
      <c r="C23" s="28"/>
      <c r="D23"/>
      <c r="E23" s="29" t="s">
        <v>12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/>
    </row>
    <row r="25" spans="1:18" ht="11.25" customHeight="1">
      <c r="A25" s="4" t="s">
        <v>13</v>
      </c>
      <c r="B25" s="30">
        <v>4060</v>
      </c>
      <c r="C25" s="30"/>
      <c r="D25"/>
      <c r="E25" s="31">
        <v>828</v>
      </c>
      <c r="F25" s="31"/>
      <c r="G25"/>
      <c r="H25" s="26" t="s">
        <v>14</v>
      </c>
      <c r="I25" s="26"/>
      <c r="J25" s="26"/>
      <c r="K25" s="26"/>
      <c r="L25" s="26"/>
      <c r="M25" s="26"/>
      <c r="N25" s="26"/>
      <c r="O25" s="26"/>
      <c r="P25" s="26"/>
      <c r="Q25" s="26"/>
      <c r="R25"/>
    </row>
    <row r="26" spans="1:18" ht="11.25" customHeight="1">
      <c r="A26"/>
      <c r="B26" s="27" t="s">
        <v>98</v>
      </c>
      <c r="C26" s="28"/>
      <c r="D26"/>
      <c r="E26" s="6" t="s">
        <v>15</v>
      </c>
      <c r="F26"/>
      <c r="G26"/>
      <c r="H26" s="29" t="s">
        <v>16</v>
      </c>
      <c r="I26" s="29"/>
      <c r="J26" s="29"/>
      <c r="K26" s="29"/>
      <c r="L26" s="29"/>
      <c r="M26" s="29"/>
      <c r="N26" s="29"/>
      <c r="O26" s="29"/>
      <c r="P26" s="29"/>
      <c r="Q26" s="29"/>
      <c r="R26"/>
    </row>
    <row r="28" spans="1:18" ht="11.25" customHeight="1">
      <c r="A28" s="4" t="s">
        <v>17</v>
      </c>
      <c r="B28" s="30" t="s">
        <v>18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/>
    </row>
    <row r="30" spans="1:18" ht="11.25" customHeight="1">
      <c r="A30" s="7" t="s">
        <v>19</v>
      </c>
      <c r="B30" s="39" t="s">
        <v>20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/>
    </row>
    <row r="32" spans="1:18" ht="87.75" customHeight="1">
      <c r="A32"/>
      <c r="B32" s="40" t="s">
        <v>101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/>
    </row>
    <row r="35" spans="1:18" ht="11.25" customHeight="1">
      <c r="A35" s="16" t="s">
        <v>21</v>
      </c>
      <c r="B35" s="41" t="s">
        <v>22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/>
    </row>
    <row r="36" spans="1:18" ht="11.25" customHeight="1">
      <c r="A36" s="9"/>
      <c r="B36" s="34" t="s">
        <v>23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/>
    </row>
    <row r="38" spans="1:18" ht="11.25" customHeight="1">
      <c r="A38" s="16" t="s">
        <v>24</v>
      </c>
      <c r="B38" s="4" t="s">
        <v>25</v>
      </c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ht="11.25" customHeight="1">
      <c r="A39" s="35" t="s">
        <v>26</v>
      </c>
      <c r="B39" s="35"/>
      <c r="C39" s="36" t="s">
        <v>27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/>
    </row>
    <row r="40" spans="1:18" ht="11.25" customHeight="1">
      <c r="A40" s="37">
        <v>1</v>
      </c>
      <c r="B40" s="37"/>
      <c r="C40" s="38" t="s">
        <v>28</v>
      </c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/>
    </row>
    <row r="41" spans="1:18" ht="11.25" customHeight="1">
      <c r="A41" s="37">
        <v>2</v>
      </c>
      <c r="B41" s="37"/>
      <c r="C41" s="38" t="s">
        <v>29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/>
    </row>
    <row r="42" spans="1:18" ht="11.25" customHeight="1">
      <c r="A42" s="37">
        <v>3</v>
      </c>
      <c r="B42" s="37"/>
      <c r="C42" s="38" t="s">
        <v>30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/>
    </row>
    <row r="43" spans="1:18" ht="11.2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ht="11.25" customHeight="1">
      <c r="A44" s="16" t="s">
        <v>32</v>
      </c>
      <c r="B44" s="41" t="s">
        <v>33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/>
      <c r="R44"/>
    </row>
    <row r="45" spans="1:18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 s="4" t="s">
        <v>34</v>
      </c>
      <c r="R45"/>
    </row>
    <row r="46" spans="1:18" ht="11.25" customHeight="1">
      <c r="A46" s="49" t="s">
        <v>26</v>
      </c>
      <c r="B46" s="49"/>
      <c r="C46" s="52" t="s">
        <v>35</v>
      </c>
      <c r="D46" s="52"/>
      <c r="E46" s="52"/>
      <c r="F46" s="52"/>
      <c r="G46" s="52"/>
      <c r="H46" s="52"/>
      <c r="I46" s="52"/>
      <c r="J46" s="52" t="s">
        <v>36</v>
      </c>
      <c r="K46" s="52"/>
      <c r="L46" s="55" t="s">
        <v>37</v>
      </c>
      <c r="M46" s="55"/>
      <c r="N46" s="58" t="s">
        <v>38</v>
      </c>
      <c r="O46" s="58"/>
      <c r="P46" s="42" t="s">
        <v>39</v>
      </c>
      <c r="Q46" s="42"/>
      <c r="R46"/>
    </row>
    <row r="47" spans="1:18" ht="11.25" customHeight="1">
      <c r="A47" s="50"/>
      <c r="B47" s="51"/>
      <c r="C47" s="53"/>
      <c r="D47" s="54"/>
      <c r="E47" s="54"/>
      <c r="F47" s="54"/>
      <c r="G47" s="54"/>
      <c r="H47" s="54"/>
      <c r="I47" s="54"/>
      <c r="J47" s="53"/>
      <c r="K47" s="54"/>
      <c r="L47" s="56"/>
      <c r="M47" s="57"/>
      <c r="N47" s="59"/>
      <c r="O47" s="60"/>
      <c r="P47" s="43"/>
      <c r="Q47" s="44"/>
      <c r="R47"/>
    </row>
    <row r="48" spans="1:18" ht="11.25" customHeight="1" thickBot="1">
      <c r="A48" s="45">
        <v>1</v>
      </c>
      <c r="B48" s="45"/>
      <c r="C48" s="46">
        <v>2</v>
      </c>
      <c r="D48" s="46"/>
      <c r="E48" s="46"/>
      <c r="F48" s="46"/>
      <c r="G48" s="46"/>
      <c r="H48" s="46"/>
      <c r="I48" s="46"/>
      <c r="J48" s="47">
        <v>3</v>
      </c>
      <c r="K48" s="47"/>
      <c r="L48" s="47">
        <v>4</v>
      </c>
      <c r="M48" s="47"/>
      <c r="N48" s="47">
        <v>5</v>
      </c>
      <c r="O48" s="47"/>
      <c r="P48" s="48">
        <v>6</v>
      </c>
      <c r="Q48" s="48"/>
      <c r="R48"/>
    </row>
    <row r="49" spans="1:20" ht="11.25" customHeight="1">
      <c r="A49" s="61">
        <v>1</v>
      </c>
      <c r="B49" s="61"/>
      <c r="C49" s="62" t="s">
        <v>28</v>
      </c>
      <c r="D49" s="62"/>
      <c r="E49" s="62"/>
      <c r="F49" s="62"/>
      <c r="G49" s="62"/>
      <c r="H49" s="62"/>
      <c r="I49" s="62"/>
      <c r="J49" s="63">
        <v>21423273</v>
      </c>
      <c r="K49" s="63"/>
      <c r="L49" s="63">
        <v>1090943</v>
      </c>
      <c r="M49" s="63"/>
      <c r="N49" s="64"/>
      <c r="O49" s="64"/>
      <c r="P49" s="65">
        <f>J49+L49</f>
        <v>22514216</v>
      </c>
      <c r="Q49" s="65"/>
      <c r="R49" s="114"/>
      <c r="S49" s="114"/>
      <c r="T49" s="17"/>
    </row>
    <row r="50" spans="1:20" ht="11.25" customHeight="1">
      <c r="A50" s="61">
        <v>2</v>
      </c>
      <c r="B50" s="61"/>
      <c r="C50" s="62" t="s">
        <v>29</v>
      </c>
      <c r="D50" s="62"/>
      <c r="E50" s="62"/>
      <c r="F50" s="62"/>
      <c r="G50" s="62"/>
      <c r="H50" s="62"/>
      <c r="I50" s="62"/>
      <c r="J50" s="63">
        <v>51037</v>
      </c>
      <c r="K50" s="63"/>
      <c r="L50" s="63">
        <v>3000</v>
      </c>
      <c r="M50" s="63"/>
      <c r="N50" s="64"/>
      <c r="O50" s="64"/>
      <c r="P50" s="63">
        <f t="shared" ref="P50:P51" si="0">J50+L50</f>
        <v>54037</v>
      </c>
      <c r="Q50" s="63"/>
      <c r="R50" s="17"/>
      <c r="S50" s="17"/>
      <c r="T50" s="17"/>
    </row>
    <row r="51" spans="1:20" ht="11.25" customHeight="1">
      <c r="A51" s="61">
        <v>3</v>
      </c>
      <c r="B51" s="61"/>
      <c r="C51" s="62" t="s">
        <v>30</v>
      </c>
      <c r="D51" s="62"/>
      <c r="E51" s="62"/>
      <c r="F51" s="62"/>
      <c r="G51" s="62"/>
      <c r="H51" s="62"/>
      <c r="I51" s="62"/>
      <c r="J51" s="63"/>
      <c r="K51" s="63"/>
      <c r="L51" s="63">
        <v>502465</v>
      </c>
      <c r="M51" s="63"/>
      <c r="N51" s="69">
        <v>147890</v>
      </c>
      <c r="O51" s="69"/>
      <c r="P51" s="63">
        <f t="shared" si="0"/>
        <v>502465</v>
      </c>
      <c r="Q51" s="63"/>
      <c r="R51" s="17"/>
      <c r="S51" s="17"/>
      <c r="T51" s="17"/>
    </row>
    <row r="52" spans="1:20" s="11" customFormat="1" ht="11.25" customHeight="1">
      <c r="A52" s="66" t="s">
        <v>39</v>
      </c>
      <c r="B52" s="66"/>
      <c r="C52" s="66"/>
      <c r="D52" s="66"/>
      <c r="E52" s="66"/>
      <c r="F52" s="66"/>
      <c r="G52" s="66"/>
      <c r="H52" s="66"/>
      <c r="I52" s="66"/>
      <c r="J52" s="67">
        <f>J49+J50</f>
        <v>21474310</v>
      </c>
      <c r="K52" s="67"/>
      <c r="L52" s="67">
        <f>L49+L51+L50</f>
        <v>1596408</v>
      </c>
      <c r="M52" s="67"/>
      <c r="N52" s="67">
        <f>N51</f>
        <v>147890</v>
      </c>
      <c r="O52" s="67"/>
      <c r="P52" s="68">
        <f>P49+P50+P51</f>
        <v>23070718</v>
      </c>
      <c r="Q52" s="68"/>
      <c r="R52" s="18"/>
      <c r="S52" s="115"/>
      <c r="T52" s="115"/>
    </row>
    <row r="54" spans="1:20" s="15" customFormat="1" ht="11.25" customHeight="1">
      <c r="A54" s="16" t="s">
        <v>40</v>
      </c>
      <c r="B54" s="41" t="s">
        <v>41</v>
      </c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</row>
    <row r="55" spans="1:20" s="15" customFormat="1" ht="11.25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6" t="s">
        <v>34</v>
      </c>
    </row>
    <row r="56" spans="1:20" s="15" customFormat="1" ht="11.25" customHeight="1">
      <c r="A56" s="75" t="s">
        <v>42</v>
      </c>
      <c r="B56" s="75"/>
      <c r="C56" s="75"/>
      <c r="D56" s="75"/>
      <c r="E56" s="75"/>
      <c r="F56" s="75"/>
      <c r="G56" s="75"/>
      <c r="H56" s="75"/>
      <c r="I56" s="75"/>
      <c r="J56" s="75"/>
      <c r="K56" s="76" t="s">
        <v>36</v>
      </c>
      <c r="L56" s="76"/>
      <c r="M56" s="76" t="s">
        <v>37</v>
      </c>
      <c r="N56" s="76"/>
      <c r="O56" s="77" t="s">
        <v>39</v>
      </c>
      <c r="P56" s="77"/>
    </row>
    <row r="57" spans="1:20" s="15" customFormat="1" ht="11.25" customHeight="1" thickBot="1">
      <c r="A57" s="78">
        <v>1</v>
      </c>
      <c r="B57" s="78"/>
      <c r="C57" s="78"/>
      <c r="D57" s="78"/>
      <c r="E57" s="78"/>
      <c r="F57" s="78"/>
      <c r="G57" s="78"/>
      <c r="H57" s="78"/>
      <c r="I57" s="78"/>
      <c r="J57" s="78"/>
      <c r="K57" s="47">
        <v>2</v>
      </c>
      <c r="L57" s="47"/>
      <c r="M57" s="47">
        <v>3</v>
      </c>
      <c r="N57" s="47"/>
      <c r="O57" s="48">
        <v>4</v>
      </c>
      <c r="P57" s="48"/>
    </row>
    <row r="58" spans="1:20" s="15" customFormat="1" ht="11.25" customHeight="1">
      <c r="A58" s="79" t="s">
        <v>99</v>
      </c>
      <c r="B58" s="79"/>
      <c r="C58" s="79"/>
      <c r="D58" s="79"/>
      <c r="E58" s="79"/>
      <c r="F58" s="79"/>
      <c r="G58" s="79"/>
      <c r="H58" s="79"/>
      <c r="I58" s="79"/>
      <c r="J58" s="80"/>
      <c r="K58" s="81">
        <v>21287310</v>
      </c>
      <c r="L58" s="82"/>
      <c r="M58" s="81">
        <v>0</v>
      </c>
      <c r="N58" s="82"/>
      <c r="O58" s="81">
        <f>K58+M58</f>
        <v>21287310</v>
      </c>
      <c r="P58" s="82"/>
    </row>
    <row r="59" spans="1:20" s="15" customFormat="1" ht="11.25" customHeight="1">
      <c r="A59" s="70" t="s">
        <v>43</v>
      </c>
      <c r="B59" s="70"/>
      <c r="C59" s="70"/>
      <c r="D59" s="70"/>
      <c r="E59" s="70"/>
      <c r="F59" s="70"/>
      <c r="G59" s="70"/>
      <c r="H59" s="70"/>
      <c r="I59" s="70"/>
      <c r="J59" s="70"/>
      <c r="K59" s="71">
        <v>187000</v>
      </c>
      <c r="L59" s="71"/>
      <c r="M59" s="72">
        <v>147890</v>
      </c>
      <c r="N59" s="72"/>
      <c r="O59" s="71">
        <f>K59+M59</f>
        <v>334890</v>
      </c>
      <c r="P59" s="71"/>
    </row>
    <row r="60" spans="1:20" s="15" customFormat="1" ht="11.25" customHeight="1">
      <c r="A60" s="73" t="s">
        <v>39</v>
      </c>
      <c r="B60" s="73"/>
      <c r="C60" s="73"/>
      <c r="D60" s="73"/>
      <c r="E60" s="73"/>
      <c r="F60" s="73"/>
      <c r="G60" s="73"/>
      <c r="H60" s="73"/>
      <c r="I60" s="73"/>
      <c r="J60" s="73"/>
      <c r="K60" s="74">
        <f>K58+K59</f>
        <v>21474310</v>
      </c>
      <c r="L60" s="74"/>
      <c r="M60" s="72">
        <f>M58+M59</f>
        <v>147890</v>
      </c>
      <c r="N60" s="72"/>
      <c r="O60" s="71">
        <f>K60+M60</f>
        <v>21622200</v>
      </c>
      <c r="P60" s="71"/>
    </row>
    <row r="62" spans="1:20" ht="11.25" customHeight="1">
      <c r="A62" s="16" t="s">
        <v>44</v>
      </c>
      <c r="B62" s="41" t="s">
        <v>45</v>
      </c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/>
    </row>
    <row r="63" spans="1:20" ht="23.25" customHeight="1">
      <c r="A63" s="84" t="s">
        <v>26</v>
      </c>
      <c r="B63" s="84"/>
      <c r="C63" s="85" t="s">
        <v>46</v>
      </c>
      <c r="D63" s="85"/>
      <c r="E63" s="85"/>
      <c r="F63" s="85"/>
      <c r="G63" s="85"/>
      <c r="H63" s="85"/>
      <c r="I63" s="12" t="s">
        <v>47</v>
      </c>
      <c r="J63" s="86" t="s">
        <v>48</v>
      </c>
      <c r="K63" s="86"/>
      <c r="L63" s="86"/>
      <c r="M63" s="87" t="s">
        <v>36</v>
      </c>
      <c r="N63" s="87"/>
      <c r="O63" s="87" t="s">
        <v>37</v>
      </c>
      <c r="P63" s="87"/>
      <c r="Q63" s="88" t="s">
        <v>39</v>
      </c>
      <c r="R63" s="88"/>
    </row>
    <row r="64" spans="1:20" ht="11.25" customHeight="1">
      <c r="A64" s="45">
        <v>1</v>
      </c>
      <c r="B64" s="45"/>
      <c r="C64" s="46">
        <v>2</v>
      </c>
      <c r="D64" s="46"/>
      <c r="E64" s="46"/>
      <c r="F64" s="46"/>
      <c r="G64" s="46"/>
      <c r="H64" s="46"/>
      <c r="I64" s="10">
        <v>3</v>
      </c>
      <c r="J64" s="46">
        <v>4</v>
      </c>
      <c r="K64" s="46"/>
      <c r="L64" s="46"/>
      <c r="M64" s="83">
        <v>5</v>
      </c>
      <c r="N64" s="83"/>
      <c r="O64" s="83">
        <v>6</v>
      </c>
      <c r="P64" s="83"/>
      <c r="Q64" s="48">
        <v>7</v>
      </c>
      <c r="R64" s="48"/>
    </row>
    <row r="65" spans="1:18" s="13" customFormat="1" ht="11.25" customHeight="1">
      <c r="A65" s="93">
        <v>1</v>
      </c>
      <c r="B65" s="93"/>
      <c r="C65" s="94" t="s">
        <v>28</v>
      </c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</row>
    <row r="66" spans="1:18" s="13" customFormat="1" ht="11.25" customHeight="1">
      <c r="A66" s="95" t="s">
        <v>49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</row>
    <row r="67" spans="1:18" s="13" customFormat="1" ht="11.25" customHeight="1">
      <c r="A67" s="89">
        <v>1</v>
      </c>
      <c r="B67" s="89"/>
      <c r="C67" s="90" t="s">
        <v>50</v>
      </c>
      <c r="D67" s="90"/>
      <c r="E67" s="90"/>
      <c r="F67" s="90"/>
      <c r="G67" s="90"/>
      <c r="H67" s="90"/>
      <c r="I67" s="14" t="s">
        <v>51</v>
      </c>
      <c r="J67" s="91" t="s">
        <v>52</v>
      </c>
      <c r="K67" s="91"/>
      <c r="L67" s="91"/>
      <c r="M67" s="96">
        <v>9</v>
      </c>
      <c r="N67" s="96"/>
      <c r="O67" s="92"/>
      <c r="P67" s="92"/>
      <c r="Q67" s="96">
        <v>9</v>
      </c>
      <c r="R67" s="96"/>
    </row>
    <row r="68" spans="1:18" s="13" customFormat="1" ht="11.25" customHeight="1">
      <c r="A68" s="89">
        <v>2</v>
      </c>
      <c r="B68" s="89"/>
      <c r="C68" s="90" t="s">
        <v>53</v>
      </c>
      <c r="D68" s="90"/>
      <c r="E68" s="90"/>
      <c r="F68" s="90"/>
      <c r="G68" s="90"/>
      <c r="H68" s="90"/>
      <c r="I68" s="14" t="s">
        <v>54</v>
      </c>
      <c r="J68" s="91" t="s">
        <v>52</v>
      </c>
      <c r="K68" s="91"/>
      <c r="L68" s="91"/>
      <c r="M68" s="92"/>
      <c r="N68" s="92"/>
      <c r="O68" s="92"/>
      <c r="P68" s="92"/>
      <c r="Q68" s="92"/>
      <c r="R68" s="92"/>
    </row>
    <row r="69" spans="1:18" s="13" customFormat="1" ht="11.25" customHeight="1">
      <c r="A69" s="89">
        <v>3</v>
      </c>
      <c r="B69" s="89"/>
      <c r="C69" s="90" t="s">
        <v>55</v>
      </c>
      <c r="D69" s="90"/>
      <c r="E69" s="90"/>
      <c r="F69" s="90"/>
      <c r="G69" s="90"/>
      <c r="H69" s="90"/>
      <c r="I69" s="14" t="s">
        <v>51</v>
      </c>
      <c r="J69" s="91" t="s">
        <v>52</v>
      </c>
      <c r="K69" s="91"/>
      <c r="L69" s="91"/>
      <c r="M69" s="96">
        <v>4</v>
      </c>
      <c r="N69" s="96"/>
      <c r="O69" s="92"/>
      <c r="P69" s="92"/>
      <c r="Q69" s="96">
        <v>4</v>
      </c>
      <c r="R69" s="96"/>
    </row>
    <row r="70" spans="1:18" s="13" customFormat="1" ht="11.25" customHeight="1">
      <c r="A70" s="89">
        <v>4</v>
      </c>
      <c r="B70" s="89"/>
      <c r="C70" s="90" t="s">
        <v>56</v>
      </c>
      <c r="D70" s="90"/>
      <c r="E70" s="90"/>
      <c r="F70" s="90"/>
      <c r="G70" s="90"/>
      <c r="H70" s="90"/>
      <c r="I70" s="14" t="s">
        <v>51</v>
      </c>
      <c r="J70" s="91" t="s">
        <v>52</v>
      </c>
      <c r="K70" s="91"/>
      <c r="L70" s="91"/>
      <c r="M70" s="96">
        <v>5</v>
      </c>
      <c r="N70" s="96"/>
      <c r="O70" s="92"/>
      <c r="P70" s="92"/>
      <c r="Q70" s="96">
        <v>5</v>
      </c>
      <c r="R70" s="96"/>
    </row>
    <row r="71" spans="1:18" s="13" customFormat="1" ht="11.25" customHeight="1">
      <c r="A71" s="89">
        <v>5</v>
      </c>
      <c r="B71" s="89"/>
      <c r="C71" s="90" t="s">
        <v>57</v>
      </c>
      <c r="D71" s="90"/>
      <c r="E71" s="90"/>
      <c r="F71" s="90"/>
      <c r="G71" s="90"/>
      <c r="H71" s="90"/>
      <c r="I71" s="14" t="s">
        <v>51</v>
      </c>
      <c r="J71" s="91" t="s">
        <v>52</v>
      </c>
      <c r="K71" s="91"/>
      <c r="L71" s="91"/>
      <c r="M71" s="96">
        <v>162</v>
      </c>
      <c r="N71" s="96"/>
      <c r="O71" s="92"/>
      <c r="P71" s="92"/>
      <c r="Q71" s="96">
        <f>M71</f>
        <v>162</v>
      </c>
      <c r="R71" s="96"/>
    </row>
    <row r="72" spans="1:18" s="13" customFormat="1" ht="11.25" customHeight="1">
      <c r="A72" s="89">
        <v>6</v>
      </c>
      <c r="B72" s="89"/>
      <c r="C72" s="90" t="s">
        <v>58</v>
      </c>
      <c r="D72" s="90"/>
      <c r="E72" s="90"/>
      <c r="F72" s="90"/>
      <c r="G72" s="90"/>
      <c r="H72" s="90"/>
      <c r="I72" s="14" t="s">
        <v>51</v>
      </c>
      <c r="J72" s="91" t="s">
        <v>52</v>
      </c>
      <c r="K72" s="91"/>
      <c r="L72" s="91"/>
      <c r="M72" s="97">
        <f>M73+M74+M75+M76</f>
        <v>201</v>
      </c>
      <c r="N72" s="97"/>
      <c r="O72" s="92"/>
      <c r="P72" s="92"/>
      <c r="Q72" s="97">
        <f>M72</f>
        <v>201</v>
      </c>
      <c r="R72" s="97"/>
    </row>
    <row r="73" spans="1:18" s="13" customFormat="1" ht="11.25" customHeight="1">
      <c r="A73" s="89">
        <v>7</v>
      </c>
      <c r="B73" s="89"/>
      <c r="C73" s="90" t="s">
        <v>59</v>
      </c>
      <c r="D73" s="90"/>
      <c r="E73" s="90"/>
      <c r="F73" s="90"/>
      <c r="G73" s="90"/>
      <c r="H73" s="90"/>
      <c r="I73" s="14" t="s">
        <v>51</v>
      </c>
      <c r="J73" s="91" t="s">
        <v>52</v>
      </c>
      <c r="K73" s="91"/>
      <c r="L73" s="91"/>
      <c r="M73" s="98">
        <v>33.5</v>
      </c>
      <c r="N73" s="98"/>
      <c r="O73" s="92"/>
      <c r="P73" s="92"/>
      <c r="Q73" s="98">
        <f t="shared" ref="Q73:Q76" si="1">M73</f>
        <v>33.5</v>
      </c>
      <c r="R73" s="98"/>
    </row>
    <row r="74" spans="1:18" s="13" customFormat="1" ht="11.25" customHeight="1">
      <c r="A74" s="89">
        <v>8</v>
      </c>
      <c r="B74" s="89"/>
      <c r="C74" s="90" t="s">
        <v>60</v>
      </c>
      <c r="D74" s="90"/>
      <c r="E74" s="90"/>
      <c r="F74" s="90"/>
      <c r="G74" s="90"/>
      <c r="H74" s="90"/>
      <c r="I74" s="14" t="s">
        <v>51</v>
      </c>
      <c r="J74" s="91" t="s">
        <v>52</v>
      </c>
      <c r="K74" s="91"/>
      <c r="L74" s="91"/>
      <c r="M74" s="97">
        <f>96.75+0.5</f>
        <v>97.25</v>
      </c>
      <c r="N74" s="97"/>
      <c r="O74" s="92"/>
      <c r="P74" s="92"/>
      <c r="Q74" s="98">
        <f t="shared" si="1"/>
        <v>97.25</v>
      </c>
      <c r="R74" s="98"/>
    </row>
    <row r="75" spans="1:18" s="13" customFormat="1" ht="11.25" customHeight="1">
      <c r="A75" s="89">
        <v>9</v>
      </c>
      <c r="B75" s="89"/>
      <c r="C75" s="90" t="s">
        <v>61</v>
      </c>
      <c r="D75" s="90"/>
      <c r="E75" s="90"/>
      <c r="F75" s="90"/>
      <c r="G75" s="90"/>
      <c r="H75" s="90"/>
      <c r="I75" s="14" t="s">
        <v>51</v>
      </c>
      <c r="J75" s="91" t="s">
        <v>52</v>
      </c>
      <c r="K75" s="91"/>
      <c r="L75" s="91"/>
      <c r="M75" s="92"/>
      <c r="N75" s="92"/>
      <c r="O75" s="92"/>
      <c r="P75" s="92"/>
      <c r="Q75" s="98">
        <f>M75</f>
        <v>0</v>
      </c>
      <c r="R75" s="98"/>
    </row>
    <row r="76" spans="1:18" s="13" customFormat="1" ht="11.25" customHeight="1">
      <c r="A76" s="89">
        <v>10</v>
      </c>
      <c r="B76" s="89"/>
      <c r="C76" s="90" t="s">
        <v>62</v>
      </c>
      <c r="D76" s="90"/>
      <c r="E76" s="90"/>
      <c r="F76" s="90"/>
      <c r="G76" s="90"/>
      <c r="H76" s="90"/>
      <c r="I76" s="14" t="s">
        <v>51</v>
      </c>
      <c r="J76" s="91" t="s">
        <v>52</v>
      </c>
      <c r="K76" s="91"/>
      <c r="L76" s="91"/>
      <c r="M76" s="97">
        <v>70.25</v>
      </c>
      <c r="N76" s="97"/>
      <c r="O76" s="92"/>
      <c r="P76" s="92"/>
      <c r="Q76" s="97">
        <f t="shared" si="1"/>
        <v>70.25</v>
      </c>
      <c r="R76" s="97"/>
    </row>
    <row r="77" spans="1:18" s="13" customFormat="1" ht="21.75" customHeight="1">
      <c r="A77" s="89">
        <v>11</v>
      </c>
      <c r="B77" s="89"/>
      <c r="C77" s="100" t="s">
        <v>96</v>
      </c>
      <c r="D77" s="90"/>
      <c r="E77" s="90"/>
      <c r="F77" s="90"/>
      <c r="G77" s="90"/>
      <c r="H77" s="90"/>
      <c r="I77" s="14" t="s">
        <v>63</v>
      </c>
      <c r="J77" s="91" t="s">
        <v>52</v>
      </c>
      <c r="K77" s="91"/>
      <c r="L77" s="91"/>
      <c r="M77" s="101">
        <f>J49/1000</f>
        <v>21423.273000000001</v>
      </c>
      <c r="N77" s="101"/>
      <c r="O77" s="101">
        <f>L49/1000</f>
        <v>1090.943</v>
      </c>
      <c r="P77" s="101"/>
      <c r="Q77" s="101">
        <f>M77+O77</f>
        <v>22514.216</v>
      </c>
      <c r="R77" s="101"/>
    </row>
    <row r="78" spans="1:18" s="13" customFormat="1" ht="15" customHeight="1">
      <c r="A78" s="102" t="s">
        <v>69</v>
      </c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4"/>
    </row>
    <row r="79" spans="1:18" s="13" customFormat="1" ht="11.25" customHeight="1">
      <c r="A79" s="89">
        <v>12</v>
      </c>
      <c r="B79" s="89"/>
      <c r="C79" s="90" t="s">
        <v>64</v>
      </c>
      <c r="D79" s="90"/>
      <c r="E79" s="90"/>
      <c r="F79" s="90"/>
      <c r="G79" s="90"/>
      <c r="H79" s="90"/>
      <c r="I79" s="14" t="s">
        <v>65</v>
      </c>
      <c r="J79" s="91" t="s">
        <v>52</v>
      </c>
      <c r="K79" s="91"/>
      <c r="L79" s="91"/>
      <c r="M79" s="99">
        <v>319599</v>
      </c>
      <c r="N79" s="99"/>
      <c r="O79" s="92"/>
      <c r="P79" s="92"/>
      <c r="Q79" s="99">
        <f>M79</f>
        <v>319599</v>
      </c>
      <c r="R79" s="99"/>
    </row>
    <row r="80" spans="1:18" s="13" customFormat="1" ht="11.25" customHeight="1">
      <c r="A80" s="89">
        <v>13</v>
      </c>
      <c r="B80" s="89"/>
      <c r="C80" s="90" t="s">
        <v>66</v>
      </c>
      <c r="D80" s="90"/>
      <c r="E80" s="90"/>
      <c r="F80" s="90"/>
      <c r="G80" s="90"/>
      <c r="H80" s="90"/>
      <c r="I80" s="14" t="s">
        <v>65</v>
      </c>
      <c r="J80" s="91" t="s">
        <v>52</v>
      </c>
      <c r="K80" s="91"/>
      <c r="L80" s="91"/>
      <c r="M80" s="99">
        <f>M79</f>
        <v>319599</v>
      </c>
      <c r="N80" s="99"/>
      <c r="O80" s="92"/>
      <c r="P80" s="92"/>
      <c r="Q80" s="99">
        <f>M80</f>
        <v>319599</v>
      </c>
      <c r="R80" s="99"/>
    </row>
    <row r="81" spans="1:18" s="13" customFormat="1" ht="11.25" customHeight="1">
      <c r="A81" s="89">
        <v>14</v>
      </c>
      <c r="B81" s="89"/>
      <c r="C81" s="90" t="s">
        <v>67</v>
      </c>
      <c r="D81" s="90"/>
      <c r="E81" s="90"/>
      <c r="F81" s="90"/>
      <c r="G81" s="90"/>
      <c r="H81" s="90"/>
      <c r="I81" s="14" t="s">
        <v>65</v>
      </c>
      <c r="J81" s="91" t="s">
        <v>52</v>
      </c>
      <c r="K81" s="91"/>
      <c r="L81" s="91"/>
      <c r="M81" s="99">
        <v>1602</v>
      </c>
      <c r="N81" s="99"/>
      <c r="O81" s="92"/>
      <c r="P81" s="92"/>
      <c r="Q81" s="99">
        <f>M81</f>
        <v>1602</v>
      </c>
      <c r="R81" s="99"/>
    </row>
    <row r="82" spans="1:18" s="13" customFormat="1" ht="11.25" customHeight="1">
      <c r="A82" s="89">
        <v>15</v>
      </c>
      <c r="B82" s="89"/>
      <c r="C82" s="90" t="s">
        <v>68</v>
      </c>
      <c r="D82" s="90"/>
      <c r="E82" s="90"/>
      <c r="F82" s="90"/>
      <c r="G82" s="90"/>
      <c r="H82" s="90"/>
      <c r="I82" s="14" t="s">
        <v>63</v>
      </c>
      <c r="J82" s="91" t="s">
        <v>52</v>
      </c>
      <c r="K82" s="91"/>
      <c r="L82" s="91"/>
      <c r="M82" s="92"/>
      <c r="N82" s="92"/>
      <c r="O82" s="101">
        <f>O77</f>
        <v>1090.943</v>
      </c>
      <c r="P82" s="101"/>
      <c r="Q82" s="101">
        <f>O82</f>
        <v>1090.943</v>
      </c>
      <c r="R82" s="101"/>
    </row>
    <row r="83" spans="1:18" s="13" customFormat="1" ht="11.25" customHeight="1">
      <c r="A83" s="95" t="s">
        <v>70</v>
      </c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</row>
    <row r="84" spans="1:18" s="13" customFormat="1" ht="11.25" customHeight="1">
      <c r="A84" s="89">
        <v>1</v>
      </c>
      <c r="B84" s="89"/>
      <c r="C84" s="90" t="s">
        <v>71</v>
      </c>
      <c r="D84" s="90"/>
      <c r="E84" s="90"/>
      <c r="F84" s="90"/>
      <c r="G84" s="90"/>
      <c r="H84" s="90"/>
      <c r="I84" s="14" t="s">
        <v>72</v>
      </c>
      <c r="J84" s="91" t="s">
        <v>73</v>
      </c>
      <c r="K84" s="91"/>
      <c r="L84" s="91"/>
      <c r="M84" s="105">
        <f>M77/M79*1000</f>
        <v>67.031727258220457</v>
      </c>
      <c r="N84" s="105"/>
      <c r="O84" s="105">
        <f>O77/M79*1000</f>
        <v>3.4134743850888141</v>
      </c>
      <c r="P84" s="105"/>
      <c r="Q84" s="105">
        <f>M84+O84</f>
        <v>70.445201643309275</v>
      </c>
      <c r="R84" s="105"/>
    </row>
    <row r="85" spans="1:18" s="13" customFormat="1" ht="11.25" customHeight="1">
      <c r="A85" s="89">
        <v>2</v>
      </c>
      <c r="B85" s="89"/>
      <c r="C85" s="90" t="s">
        <v>74</v>
      </c>
      <c r="D85" s="90"/>
      <c r="E85" s="90"/>
      <c r="F85" s="90"/>
      <c r="G85" s="90"/>
      <c r="H85" s="90"/>
      <c r="I85" s="14" t="s">
        <v>72</v>
      </c>
      <c r="J85" s="91" t="s">
        <v>73</v>
      </c>
      <c r="K85" s="91"/>
      <c r="L85" s="91"/>
      <c r="M85" s="71">
        <f>M77/M81*1000</f>
        <v>13372.829588014982</v>
      </c>
      <c r="N85" s="71"/>
      <c r="O85" s="71">
        <f>O77/M81*1000</f>
        <v>680.98813982521847</v>
      </c>
      <c r="P85" s="71"/>
      <c r="Q85" s="71">
        <f>M85+O85</f>
        <v>14053.8177278402</v>
      </c>
      <c r="R85" s="71"/>
    </row>
    <row r="86" spans="1:18" s="13" customFormat="1" ht="11.25" customHeight="1">
      <c r="A86" s="95" t="s">
        <v>75</v>
      </c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</row>
    <row r="87" spans="1:18" s="13" customFormat="1" ht="21.75" customHeight="1">
      <c r="A87" s="89">
        <v>1</v>
      </c>
      <c r="B87" s="89"/>
      <c r="C87" s="90" t="s">
        <v>76</v>
      </c>
      <c r="D87" s="90"/>
      <c r="E87" s="90"/>
      <c r="F87" s="90"/>
      <c r="G87" s="90"/>
      <c r="H87" s="90"/>
      <c r="I87" s="14" t="s">
        <v>77</v>
      </c>
      <c r="J87" s="91" t="s">
        <v>73</v>
      </c>
      <c r="K87" s="91"/>
      <c r="L87" s="91"/>
      <c r="M87" s="106">
        <f>M79/229600% -100</f>
        <v>39.198170731707307</v>
      </c>
      <c r="N87" s="106"/>
      <c r="O87" s="107"/>
      <c r="P87" s="107"/>
      <c r="Q87" s="106">
        <f>M87</f>
        <v>39.198170731707307</v>
      </c>
      <c r="R87" s="107"/>
    </row>
    <row r="88" spans="1:18" s="13" customFormat="1" ht="11.25" customHeight="1">
      <c r="A88" s="93">
        <v>2</v>
      </c>
      <c r="B88" s="93"/>
      <c r="C88" s="94" t="s">
        <v>29</v>
      </c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</row>
    <row r="89" spans="1:18" s="13" customFormat="1" ht="11.25" customHeight="1">
      <c r="A89" s="95" t="s">
        <v>49</v>
      </c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</row>
    <row r="90" spans="1:18" s="13" customFormat="1" ht="11.25" customHeight="1">
      <c r="A90" s="89">
        <v>1</v>
      </c>
      <c r="B90" s="89"/>
      <c r="C90" s="90" t="s">
        <v>78</v>
      </c>
      <c r="D90" s="90"/>
      <c r="E90" s="90"/>
      <c r="F90" s="90"/>
      <c r="G90" s="90"/>
      <c r="H90" s="90"/>
      <c r="I90" s="14" t="s">
        <v>63</v>
      </c>
      <c r="J90" s="90" t="s">
        <v>52</v>
      </c>
      <c r="K90" s="90"/>
      <c r="L90" s="90"/>
      <c r="M90" s="108">
        <f>J50/1000</f>
        <v>51.036999999999999</v>
      </c>
      <c r="N90" s="108"/>
      <c r="O90" s="109">
        <v>3</v>
      </c>
      <c r="P90" s="109"/>
      <c r="Q90" s="109">
        <f>M90+O90</f>
        <v>54.036999999999999</v>
      </c>
      <c r="R90" s="109"/>
    </row>
    <row r="91" spans="1:18" s="13" customFormat="1" ht="11.25" customHeight="1">
      <c r="A91" s="110" t="s">
        <v>69</v>
      </c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</row>
    <row r="92" spans="1:18" s="13" customFormat="1" ht="11.25" customHeight="1">
      <c r="A92" s="89">
        <v>1</v>
      </c>
      <c r="B92" s="89"/>
      <c r="C92" s="90" t="s">
        <v>97</v>
      </c>
      <c r="D92" s="90"/>
      <c r="E92" s="90"/>
      <c r="F92" s="90"/>
      <c r="G92" s="90"/>
      <c r="H92" s="90"/>
      <c r="I92" s="14" t="s">
        <v>51</v>
      </c>
      <c r="J92" s="90" t="s">
        <v>52</v>
      </c>
      <c r="K92" s="90"/>
      <c r="L92" s="90"/>
      <c r="M92" s="111">
        <v>6</v>
      </c>
      <c r="N92" s="111"/>
      <c r="O92" s="112">
        <v>1</v>
      </c>
      <c r="P92" s="112"/>
      <c r="Q92" s="111">
        <f>M92+O92</f>
        <v>7</v>
      </c>
      <c r="R92" s="111"/>
    </row>
    <row r="93" spans="1:18" s="13" customFormat="1" ht="11.25" customHeight="1">
      <c r="A93" s="110" t="s">
        <v>70</v>
      </c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</row>
    <row r="94" spans="1:18" s="13" customFormat="1" ht="11.25" customHeight="1">
      <c r="A94" s="89">
        <v>1</v>
      </c>
      <c r="B94" s="89"/>
      <c r="C94" s="90" t="s">
        <v>79</v>
      </c>
      <c r="D94" s="90"/>
      <c r="E94" s="90"/>
      <c r="F94" s="90"/>
      <c r="G94" s="90"/>
      <c r="H94" s="90"/>
      <c r="I94" s="14" t="s">
        <v>63</v>
      </c>
      <c r="J94" s="90" t="s">
        <v>73</v>
      </c>
      <c r="K94" s="90"/>
      <c r="L94" s="90"/>
      <c r="M94" s="109">
        <f>M90/M92</f>
        <v>8.5061666666666671</v>
      </c>
      <c r="N94" s="109"/>
      <c r="O94" s="109">
        <f t="shared" ref="O94" si="2">O90/O92</f>
        <v>3</v>
      </c>
      <c r="P94" s="109"/>
      <c r="Q94" s="109">
        <f t="shared" ref="Q94" si="3">Q90/Q92</f>
        <v>7.7195714285714283</v>
      </c>
      <c r="R94" s="109"/>
    </row>
    <row r="95" spans="1:18" s="13" customFormat="1" ht="11.25" customHeight="1">
      <c r="A95" s="110" t="s">
        <v>75</v>
      </c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</row>
    <row r="96" spans="1:18" s="13" customFormat="1" ht="21.75" customHeight="1">
      <c r="A96" s="89">
        <v>1</v>
      </c>
      <c r="B96" s="89"/>
      <c r="C96" s="90" t="s">
        <v>80</v>
      </c>
      <c r="D96" s="90"/>
      <c r="E96" s="90"/>
      <c r="F96" s="90"/>
      <c r="G96" s="90"/>
      <c r="H96" s="90"/>
      <c r="I96" s="14" t="s">
        <v>63</v>
      </c>
      <c r="J96" s="90" t="s">
        <v>73</v>
      </c>
      <c r="K96" s="90"/>
      <c r="L96" s="90"/>
      <c r="M96" s="113">
        <f>M90/10</f>
        <v>5.1036999999999999</v>
      </c>
      <c r="N96" s="113"/>
      <c r="O96" s="113">
        <f t="shared" ref="O96" si="4">O90/10</f>
        <v>0.3</v>
      </c>
      <c r="P96" s="113"/>
      <c r="Q96" s="113">
        <f t="shared" ref="Q96" si="5">Q90/10</f>
        <v>5.4036999999999997</v>
      </c>
      <c r="R96" s="113"/>
    </row>
    <row r="97" spans="1:18" s="13" customFormat="1" ht="11.25" customHeight="1">
      <c r="A97" s="93">
        <v>3</v>
      </c>
      <c r="B97" s="93"/>
      <c r="C97" s="94" t="s">
        <v>30</v>
      </c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</row>
    <row r="98" spans="1:18" s="13" customFormat="1" ht="11.25" customHeight="1">
      <c r="A98" s="95" t="s">
        <v>49</v>
      </c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</row>
    <row r="99" spans="1:18" s="13" customFormat="1" ht="11.25" customHeight="1">
      <c r="A99" s="89">
        <v>1</v>
      </c>
      <c r="B99" s="89"/>
      <c r="C99" s="90" t="s">
        <v>81</v>
      </c>
      <c r="D99" s="90"/>
      <c r="E99" s="90"/>
      <c r="F99" s="90"/>
      <c r="G99" s="90"/>
      <c r="H99" s="90"/>
      <c r="I99" s="14" t="s">
        <v>63</v>
      </c>
      <c r="J99" s="91" t="s">
        <v>52</v>
      </c>
      <c r="K99" s="91"/>
      <c r="L99" s="91"/>
      <c r="M99" s="92"/>
      <c r="N99" s="92"/>
      <c r="O99" s="105">
        <f>L51/1000</f>
        <v>502.46499999999997</v>
      </c>
      <c r="P99" s="105"/>
      <c r="Q99" s="105">
        <v>502.46499999999997</v>
      </c>
      <c r="R99" s="105"/>
    </row>
    <row r="100" spans="1:18" s="13" customFormat="1" ht="11.25" customHeight="1">
      <c r="A100" s="95" t="s">
        <v>69</v>
      </c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</row>
    <row r="101" spans="1:18" s="13" customFormat="1" ht="11.25" customHeight="1">
      <c r="A101" s="89">
        <v>1</v>
      </c>
      <c r="B101" s="89"/>
      <c r="C101" s="90" t="s">
        <v>82</v>
      </c>
      <c r="D101" s="90"/>
      <c r="E101" s="90"/>
      <c r="F101" s="90"/>
      <c r="G101" s="90"/>
      <c r="H101" s="90"/>
      <c r="I101" s="14" t="s">
        <v>51</v>
      </c>
      <c r="J101" s="91" t="s">
        <v>52</v>
      </c>
      <c r="K101" s="91"/>
      <c r="L101" s="91"/>
      <c r="M101" s="92"/>
      <c r="N101" s="92"/>
      <c r="O101" s="96">
        <v>23</v>
      </c>
      <c r="P101" s="96"/>
      <c r="Q101" s="96">
        <v>23</v>
      </c>
      <c r="R101" s="96"/>
    </row>
    <row r="102" spans="1:18" s="13" customFormat="1" ht="11.25" customHeight="1">
      <c r="A102" s="95" t="s">
        <v>70</v>
      </c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</row>
    <row r="103" spans="1:18" s="13" customFormat="1" ht="11.25" customHeight="1">
      <c r="A103" s="89">
        <v>1</v>
      </c>
      <c r="B103" s="89"/>
      <c r="C103" s="90" t="s">
        <v>83</v>
      </c>
      <c r="D103" s="90"/>
      <c r="E103" s="90"/>
      <c r="F103" s="90"/>
      <c r="G103" s="90"/>
      <c r="H103" s="90"/>
      <c r="I103" s="14" t="s">
        <v>63</v>
      </c>
      <c r="J103" s="91" t="s">
        <v>73</v>
      </c>
      <c r="K103" s="91"/>
      <c r="L103" s="91"/>
      <c r="M103" s="92"/>
      <c r="N103" s="92"/>
      <c r="O103" s="105">
        <f>O99/O101</f>
        <v>21.846304347826084</v>
      </c>
      <c r="P103" s="105"/>
      <c r="Q103" s="105">
        <f>O103</f>
        <v>21.846304347826084</v>
      </c>
      <c r="R103" s="105"/>
    </row>
    <row r="104" spans="1:18" s="13" customFormat="1" ht="11.25" customHeight="1">
      <c r="A104" s="95" t="s">
        <v>75</v>
      </c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</row>
    <row r="105" spans="1:18" s="13" customFormat="1" ht="21.75" customHeight="1">
      <c r="A105" s="89">
        <v>1</v>
      </c>
      <c r="B105" s="89"/>
      <c r="C105" s="90" t="s">
        <v>84</v>
      </c>
      <c r="D105" s="90"/>
      <c r="E105" s="90"/>
      <c r="F105" s="90"/>
      <c r="G105" s="90"/>
      <c r="H105" s="90"/>
      <c r="I105" s="14" t="s">
        <v>63</v>
      </c>
      <c r="J105" s="91" t="s">
        <v>73</v>
      </c>
      <c r="K105" s="91"/>
      <c r="L105" s="91"/>
      <c r="M105" s="92"/>
      <c r="N105" s="92"/>
      <c r="O105" s="105">
        <f>O99/10</f>
        <v>50.246499999999997</v>
      </c>
      <c r="P105" s="105"/>
      <c r="Q105" s="105">
        <f>O105</f>
        <v>50.246499999999997</v>
      </c>
      <c r="R105" s="105"/>
    </row>
    <row r="106" spans="1:18" s="13" customFormat="1" ht="11.25" hidden="1" customHeight="1">
      <c r="A106" s="93">
        <v>4</v>
      </c>
      <c r="B106" s="93"/>
      <c r="C106" s="94" t="s">
        <v>31</v>
      </c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</row>
    <row r="107" spans="1:18" s="13" customFormat="1" ht="11.25" hidden="1" customHeight="1">
      <c r="A107" s="95" t="s">
        <v>49</v>
      </c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</row>
    <row r="108" spans="1:18" s="13" customFormat="1" ht="11.25" hidden="1" customHeight="1">
      <c r="A108" s="89">
        <v>1</v>
      </c>
      <c r="B108" s="89"/>
      <c r="C108" s="90" t="s">
        <v>85</v>
      </c>
      <c r="D108" s="90"/>
      <c r="E108" s="90"/>
      <c r="F108" s="90"/>
      <c r="G108" s="90"/>
      <c r="H108" s="90"/>
      <c r="I108" s="14" t="s">
        <v>51</v>
      </c>
      <c r="J108" s="91" t="s">
        <v>52</v>
      </c>
      <c r="K108" s="91"/>
      <c r="L108" s="91"/>
      <c r="M108" s="92"/>
      <c r="N108" s="92"/>
      <c r="O108" s="92"/>
      <c r="P108" s="92"/>
      <c r="Q108" s="92"/>
      <c r="R108" s="92"/>
    </row>
    <row r="109" spans="1:18" s="13" customFormat="1" ht="11.25" hidden="1" customHeight="1">
      <c r="A109" s="89">
        <v>2</v>
      </c>
      <c r="B109" s="89"/>
      <c r="C109" s="90" t="s">
        <v>86</v>
      </c>
      <c r="D109" s="90"/>
      <c r="E109" s="90"/>
      <c r="F109" s="90"/>
      <c r="G109" s="90"/>
      <c r="H109" s="90"/>
      <c r="I109" s="14" t="s">
        <v>63</v>
      </c>
      <c r="J109" s="91" t="s">
        <v>52</v>
      </c>
      <c r="K109" s="91"/>
      <c r="L109" s="91"/>
      <c r="M109" s="92"/>
      <c r="N109" s="92"/>
      <c r="O109" s="92"/>
      <c r="P109" s="92"/>
      <c r="Q109" s="92"/>
      <c r="R109" s="92"/>
    </row>
    <row r="110" spans="1:18" s="13" customFormat="1" ht="11.25" hidden="1" customHeight="1">
      <c r="A110" s="95" t="s">
        <v>69</v>
      </c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</row>
    <row r="111" spans="1:18" s="13" customFormat="1" ht="11.25" hidden="1" customHeight="1">
      <c r="A111" s="89">
        <v>1</v>
      </c>
      <c r="B111" s="89"/>
      <c r="C111" s="90" t="s">
        <v>87</v>
      </c>
      <c r="D111" s="90"/>
      <c r="E111" s="90"/>
      <c r="F111" s="90"/>
      <c r="G111" s="90"/>
      <c r="H111" s="90"/>
      <c r="I111" s="14" t="s">
        <v>51</v>
      </c>
      <c r="J111" s="91" t="s">
        <v>52</v>
      </c>
      <c r="K111" s="91"/>
      <c r="L111" s="91"/>
      <c r="M111" s="92"/>
      <c r="N111" s="92"/>
      <c r="O111" s="92"/>
      <c r="P111" s="92"/>
      <c r="Q111" s="92"/>
      <c r="R111" s="92"/>
    </row>
    <row r="112" spans="1:18" s="13" customFormat="1" ht="11.25" hidden="1" customHeight="1">
      <c r="A112" s="95" t="s">
        <v>70</v>
      </c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</row>
    <row r="113" spans="1:18" s="13" customFormat="1" ht="11.25" hidden="1" customHeight="1">
      <c r="A113" s="89">
        <v>1</v>
      </c>
      <c r="B113" s="89"/>
      <c r="C113" s="90" t="s">
        <v>88</v>
      </c>
      <c r="D113" s="90"/>
      <c r="E113" s="90"/>
      <c r="F113" s="90"/>
      <c r="G113" s="90"/>
      <c r="H113" s="90"/>
      <c r="I113" s="14" t="s">
        <v>63</v>
      </c>
      <c r="J113" s="91" t="s">
        <v>73</v>
      </c>
      <c r="K113" s="91"/>
      <c r="L113" s="91"/>
      <c r="M113" s="92"/>
      <c r="N113" s="92"/>
      <c r="O113" s="92"/>
      <c r="P113" s="92"/>
      <c r="Q113" s="92"/>
      <c r="R113" s="92"/>
    </row>
    <row r="114" spans="1:18" s="13" customFormat="1" ht="11.25" hidden="1" customHeight="1">
      <c r="A114" s="95" t="s">
        <v>75</v>
      </c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</row>
    <row r="115" spans="1:18" s="13" customFormat="1" ht="21.75" hidden="1" customHeight="1">
      <c r="A115" s="89">
        <v>1</v>
      </c>
      <c r="B115" s="89"/>
      <c r="C115" s="90" t="s">
        <v>89</v>
      </c>
      <c r="D115" s="90"/>
      <c r="E115" s="90"/>
      <c r="F115" s="90"/>
      <c r="G115" s="90"/>
      <c r="H115" s="90"/>
      <c r="I115" s="14" t="s">
        <v>77</v>
      </c>
      <c r="J115" s="91" t="s">
        <v>73</v>
      </c>
      <c r="K115" s="91"/>
      <c r="L115" s="91"/>
      <c r="M115" s="92"/>
      <c r="N115" s="92"/>
      <c r="O115" s="92"/>
      <c r="P115" s="92"/>
      <c r="Q115" s="92"/>
      <c r="R115" s="92"/>
    </row>
    <row r="118" spans="1:18" ht="36.75" customHeight="1">
      <c r="A118"/>
      <c r="B118" s="116" t="s">
        <v>90</v>
      </c>
      <c r="C118" s="116"/>
      <c r="D118" s="116"/>
      <c r="E118" s="116"/>
      <c r="F118"/>
      <c r="G118" s="8"/>
      <c r="H118"/>
      <c r="I118"/>
      <c r="J118"/>
      <c r="K118"/>
      <c r="L118"/>
      <c r="M118"/>
      <c r="N118" s="117" t="s">
        <v>91</v>
      </c>
      <c r="O118" s="117"/>
      <c r="P118"/>
      <c r="Q118"/>
      <c r="R118"/>
    </row>
    <row r="119" spans="1:18" ht="11.25" customHeight="1">
      <c r="A119"/>
      <c r="B119"/>
      <c r="C119"/>
      <c r="D119"/>
      <c r="E119"/>
      <c r="F119"/>
      <c r="G119" s="28" t="s">
        <v>92</v>
      </c>
      <c r="H119" s="28"/>
      <c r="I119" s="28"/>
      <c r="J119"/>
      <c r="K119"/>
      <c r="L119"/>
      <c r="M119" s="5"/>
      <c r="N119" s="5" t="s">
        <v>93</v>
      </c>
      <c r="O119" s="5"/>
      <c r="P119"/>
      <c r="Q119"/>
      <c r="R119"/>
    </row>
    <row r="121" spans="1:18" ht="24.75" customHeight="1">
      <c r="A121"/>
      <c r="B121" s="118" t="s">
        <v>94</v>
      </c>
      <c r="C121" s="118"/>
      <c r="D121" s="118"/>
      <c r="E121" s="118"/>
      <c r="F121"/>
      <c r="G121" s="8"/>
      <c r="H121"/>
      <c r="I121"/>
      <c r="J121"/>
      <c r="K121"/>
      <c r="L121"/>
      <c r="M121"/>
      <c r="N121" s="119" t="s">
        <v>95</v>
      </c>
      <c r="O121" s="119"/>
      <c r="P121"/>
      <c r="Q121"/>
      <c r="R121"/>
    </row>
    <row r="122" spans="1:18" ht="11.25" customHeight="1">
      <c r="A122"/>
      <c r="B122"/>
      <c r="C122"/>
      <c r="D122"/>
      <c r="E122"/>
      <c r="F122"/>
      <c r="G122" s="28" t="s">
        <v>92</v>
      </c>
      <c r="H122" s="28"/>
      <c r="I122" s="28"/>
      <c r="J122"/>
      <c r="K122"/>
      <c r="L122"/>
      <c r="M122" s="5"/>
      <c r="N122" s="5" t="s">
        <v>93</v>
      </c>
      <c r="O122" s="5"/>
      <c r="P122"/>
      <c r="Q122"/>
      <c r="R122"/>
    </row>
  </sheetData>
  <mergeCells count="322">
    <mergeCell ref="R49:S49"/>
    <mergeCell ref="S52:T52"/>
    <mergeCell ref="B118:E118"/>
    <mergeCell ref="N118:O118"/>
    <mergeCell ref="G119:I119"/>
    <mergeCell ref="B121:E121"/>
    <mergeCell ref="N121:O121"/>
    <mergeCell ref="A110:R110"/>
    <mergeCell ref="A111:B111"/>
    <mergeCell ref="C111:H111"/>
    <mergeCell ref="J111:L111"/>
    <mergeCell ref="M111:N111"/>
    <mergeCell ref="O111:P111"/>
    <mergeCell ref="Q111:R111"/>
    <mergeCell ref="A109:B109"/>
    <mergeCell ref="C109:H109"/>
    <mergeCell ref="J109:L109"/>
    <mergeCell ref="M109:N109"/>
    <mergeCell ref="O109:P109"/>
    <mergeCell ref="Q109:R109"/>
    <mergeCell ref="A106:B106"/>
    <mergeCell ref="C106:R106"/>
    <mergeCell ref="A107:R107"/>
    <mergeCell ref="A108:B108"/>
    <mergeCell ref="G122:I122"/>
    <mergeCell ref="A114:R114"/>
    <mergeCell ref="A115:B115"/>
    <mergeCell ref="C115:H115"/>
    <mergeCell ref="J115:L115"/>
    <mergeCell ref="M115:N115"/>
    <mergeCell ref="O115:P115"/>
    <mergeCell ref="Q115:R115"/>
    <mergeCell ref="A112:R112"/>
    <mergeCell ref="A113:B113"/>
    <mergeCell ref="C113:H113"/>
    <mergeCell ref="J113:L113"/>
    <mergeCell ref="M113:N113"/>
    <mergeCell ref="O113:P113"/>
    <mergeCell ref="Q113:R113"/>
    <mergeCell ref="C108:H108"/>
    <mergeCell ref="J108:L108"/>
    <mergeCell ref="M108:N108"/>
    <mergeCell ref="O108:P108"/>
    <mergeCell ref="Q108:R108"/>
    <mergeCell ref="A104:R104"/>
    <mergeCell ref="A105:B105"/>
    <mergeCell ref="C105:H105"/>
    <mergeCell ref="J105:L105"/>
    <mergeCell ref="M105:N105"/>
    <mergeCell ref="O105:P105"/>
    <mergeCell ref="Q105:R105"/>
    <mergeCell ref="A98:R98"/>
    <mergeCell ref="A99:B99"/>
    <mergeCell ref="C99:H99"/>
    <mergeCell ref="J99:L99"/>
    <mergeCell ref="M99:N99"/>
    <mergeCell ref="O99:P99"/>
    <mergeCell ref="Q99:R99"/>
    <mergeCell ref="A102:R102"/>
    <mergeCell ref="A103:B103"/>
    <mergeCell ref="C103:H103"/>
    <mergeCell ref="J103:L103"/>
    <mergeCell ref="M103:N103"/>
    <mergeCell ref="O103:P103"/>
    <mergeCell ref="Q103:R103"/>
    <mergeCell ref="A100:R100"/>
    <mergeCell ref="A101:B101"/>
    <mergeCell ref="C101:H101"/>
    <mergeCell ref="J101:L101"/>
    <mergeCell ref="M101:N101"/>
    <mergeCell ref="O101:P101"/>
    <mergeCell ref="Q101:R101"/>
    <mergeCell ref="A96:B96"/>
    <mergeCell ref="C96:H96"/>
    <mergeCell ref="J96:L96"/>
    <mergeCell ref="M96:N96"/>
    <mergeCell ref="O96:P96"/>
    <mergeCell ref="Q96:R96"/>
    <mergeCell ref="A95:R95"/>
    <mergeCell ref="A97:B97"/>
    <mergeCell ref="C97:R97"/>
    <mergeCell ref="A93:R93"/>
    <mergeCell ref="A94:B94"/>
    <mergeCell ref="C94:H94"/>
    <mergeCell ref="J94:L94"/>
    <mergeCell ref="M94:N94"/>
    <mergeCell ref="O94:P94"/>
    <mergeCell ref="Q94:R94"/>
    <mergeCell ref="A91:R91"/>
    <mergeCell ref="A92:B92"/>
    <mergeCell ref="C92:H92"/>
    <mergeCell ref="J92:L92"/>
    <mergeCell ref="M92:N92"/>
    <mergeCell ref="O92:P92"/>
    <mergeCell ref="Q92:R92"/>
    <mergeCell ref="A88:B88"/>
    <mergeCell ref="C88:R88"/>
    <mergeCell ref="A89:R89"/>
    <mergeCell ref="A90:B90"/>
    <mergeCell ref="C90:H90"/>
    <mergeCell ref="J90:L90"/>
    <mergeCell ref="M90:N90"/>
    <mergeCell ref="O90:P90"/>
    <mergeCell ref="Q90:R90"/>
    <mergeCell ref="A86:R86"/>
    <mergeCell ref="A87:B87"/>
    <mergeCell ref="C87:H87"/>
    <mergeCell ref="J87:L87"/>
    <mergeCell ref="M87:N87"/>
    <mergeCell ref="O87:P87"/>
    <mergeCell ref="Q87:R87"/>
    <mergeCell ref="A85:B85"/>
    <mergeCell ref="C85:H85"/>
    <mergeCell ref="J85:L85"/>
    <mergeCell ref="M85:N85"/>
    <mergeCell ref="O85:P85"/>
    <mergeCell ref="Q85:R85"/>
    <mergeCell ref="A83:R83"/>
    <mergeCell ref="A84:B84"/>
    <mergeCell ref="C84:H84"/>
    <mergeCell ref="J84:L84"/>
    <mergeCell ref="M84:N84"/>
    <mergeCell ref="O84:P84"/>
    <mergeCell ref="Q84:R84"/>
    <mergeCell ref="A82:B82"/>
    <mergeCell ref="C82:H82"/>
    <mergeCell ref="J82:L82"/>
    <mergeCell ref="M82:N82"/>
    <mergeCell ref="O82:P82"/>
    <mergeCell ref="Q82:R82"/>
    <mergeCell ref="A81:B81"/>
    <mergeCell ref="C81:H81"/>
    <mergeCell ref="J81:L81"/>
    <mergeCell ref="M81:N81"/>
    <mergeCell ref="O81:P81"/>
    <mergeCell ref="Q81:R81"/>
    <mergeCell ref="A80:B80"/>
    <mergeCell ref="C80:H80"/>
    <mergeCell ref="J80:L80"/>
    <mergeCell ref="M80:N80"/>
    <mergeCell ref="O80:P80"/>
    <mergeCell ref="Q80:R80"/>
    <mergeCell ref="A79:B79"/>
    <mergeCell ref="C79:H79"/>
    <mergeCell ref="J79:L79"/>
    <mergeCell ref="M79:N79"/>
    <mergeCell ref="O79:P79"/>
    <mergeCell ref="Q79:R79"/>
    <mergeCell ref="A77:B77"/>
    <mergeCell ref="C77:H77"/>
    <mergeCell ref="J77:L77"/>
    <mergeCell ref="M77:N77"/>
    <mergeCell ref="O77:P77"/>
    <mergeCell ref="Q77:R77"/>
    <mergeCell ref="A78:R78"/>
    <mergeCell ref="A76:B76"/>
    <mergeCell ref="C76:H76"/>
    <mergeCell ref="J76:L76"/>
    <mergeCell ref="M76:N76"/>
    <mergeCell ref="O76:P76"/>
    <mergeCell ref="Q76:R76"/>
    <mergeCell ref="A75:B75"/>
    <mergeCell ref="C75:H75"/>
    <mergeCell ref="J75:L75"/>
    <mergeCell ref="M75:N75"/>
    <mergeCell ref="O75:P75"/>
    <mergeCell ref="Q75:R75"/>
    <mergeCell ref="A74:B74"/>
    <mergeCell ref="C74:H74"/>
    <mergeCell ref="J74:L74"/>
    <mergeCell ref="M74:N74"/>
    <mergeCell ref="O74:P74"/>
    <mergeCell ref="Q74:R74"/>
    <mergeCell ref="A73:B73"/>
    <mergeCell ref="C73:H73"/>
    <mergeCell ref="J73:L73"/>
    <mergeCell ref="M73:N73"/>
    <mergeCell ref="O73:P73"/>
    <mergeCell ref="Q73:R73"/>
    <mergeCell ref="A72:B72"/>
    <mergeCell ref="C72:H72"/>
    <mergeCell ref="J72:L72"/>
    <mergeCell ref="M72:N72"/>
    <mergeCell ref="O72:P72"/>
    <mergeCell ref="Q72:R72"/>
    <mergeCell ref="A71:B71"/>
    <mergeCell ref="C71:H71"/>
    <mergeCell ref="J71:L71"/>
    <mergeCell ref="M71:N71"/>
    <mergeCell ref="O71:P71"/>
    <mergeCell ref="Q71:R71"/>
    <mergeCell ref="A70:B70"/>
    <mergeCell ref="C70:H70"/>
    <mergeCell ref="J70:L70"/>
    <mergeCell ref="M70:N70"/>
    <mergeCell ref="O70:P70"/>
    <mergeCell ref="Q70:R70"/>
    <mergeCell ref="A69:B69"/>
    <mergeCell ref="C69:H69"/>
    <mergeCell ref="J69:L69"/>
    <mergeCell ref="M69:N69"/>
    <mergeCell ref="O69:P69"/>
    <mergeCell ref="Q69:R69"/>
    <mergeCell ref="A68:B68"/>
    <mergeCell ref="C68:H68"/>
    <mergeCell ref="J68:L68"/>
    <mergeCell ref="M68:N68"/>
    <mergeCell ref="O68:P68"/>
    <mergeCell ref="Q68:R68"/>
    <mergeCell ref="A65:B65"/>
    <mergeCell ref="C65:R65"/>
    <mergeCell ref="A66:R66"/>
    <mergeCell ref="A67:B67"/>
    <mergeCell ref="C67:H67"/>
    <mergeCell ref="J67:L67"/>
    <mergeCell ref="M67:N67"/>
    <mergeCell ref="O67:P67"/>
    <mergeCell ref="Q67:R67"/>
    <mergeCell ref="A64:B64"/>
    <mergeCell ref="C64:H64"/>
    <mergeCell ref="J64:L64"/>
    <mergeCell ref="M64:N64"/>
    <mergeCell ref="O64:P64"/>
    <mergeCell ref="Q64:R64"/>
    <mergeCell ref="B62:Q62"/>
    <mergeCell ref="A63:B63"/>
    <mergeCell ref="C63:H63"/>
    <mergeCell ref="J63:L63"/>
    <mergeCell ref="M63:N63"/>
    <mergeCell ref="O63:P63"/>
    <mergeCell ref="Q63:R63"/>
    <mergeCell ref="A59:J59"/>
    <mergeCell ref="K59:L59"/>
    <mergeCell ref="M59:N59"/>
    <mergeCell ref="O59:P59"/>
    <mergeCell ref="A60:J60"/>
    <mergeCell ref="K60:L60"/>
    <mergeCell ref="M60:N60"/>
    <mergeCell ref="O60:P60"/>
    <mergeCell ref="A56:J56"/>
    <mergeCell ref="K56:L56"/>
    <mergeCell ref="M56:N56"/>
    <mergeCell ref="O56:P56"/>
    <mergeCell ref="A57:J57"/>
    <mergeCell ref="K57:L57"/>
    <mergeCell ref="M57:N57"/>
    <mergeCell ref="O57:P57"/>
    <mergeCell ref="A58:J58"/>
    <mergeCell ref="K58:L58"/>
    <mergeCell ref="M58:N58"/>
    <mergeCell ref="O58:P58"/>
    <mergeCell ref="A52:I52"/>
    <mergeCell ref="J52:K52"/>
    <mergeCell ref="L52:M52"/>
    <mergeCell ref="N52:O52"/>
    <mergeCell ref="P52:Q52"/>
    <mergeCell ref="B54:P54"/>
    <mergeCell ref="A51:B51"/>
    <mergeCell ref="C51:I51"/>
    <mergeCell ref="J51:K51"/>
    <mergeCell ref="L51:M51"/>
    <mergeCell ref="N51:O51"/>
    <mergeCell ref="P51:Q51"/>
    <mergeCell ref="A50:B50"/>
    <mergeCell ref="C50:I50"/>
    <mergeCell ref="J50:K50"/>
    <mergeCell ref="L50:M50"/>
    <mergeCell ref="N50:O50"/>
    <mergeCell ref="P50:Q50"/>
    <mergeCell ref="A49:B49"/>
    <mergeCell ref="C49:I49"/>
    <mergeCell ref="J49:K49"/>
    <mergeCell ref="L49:M49"/>
    <mergeCell ref="N49:O49"/>
    <mergeCell ref="P49:Q49"/>
    <mergeCell ref="P46:Q47"/>
    <mergeCell ref="A48:B48"/>
    <mergeCell ref="C48:I48"/>
    <mergeCell ref="J48:K48"/>
    <mergeCell ref="L48:M48"/>
    <mergeCell ref="N48:O48"/>
    <mergeCell ref="P48:Q48"/>
    <mergeCell ref="A42:B42"/>
    <mergeCell ref="C42:Q42"/>
    <mergeCell ref="B44:P44"/>
    <mergeCell ref="A46:B47"/>
    <mergeCell ref="C46:I47"/>
    <mergeCell ref="J46:K47"/>
    <mergeCell ref="L46:M47"/>
    <mergeCell ref="N46:O47"/>
    <mergeCell ref="B36:Q36"/>
    <mergeCell ref="A39:B39"/>
    <mergeCell ref="C39:Q39"/>
    <mergeCell ref="A40:B40"/>
    <mergeCell ref="C40:Q40"/>
    <mergeCell ref="A41:B41"/>
    <mergeCell ref="C41:Q41"/>
    <mergeCell ref="B26:C26"/>
    <mergeCell ref="H26:Q26"/>
    <mergeCell ref="B28:Q28"/>
    <mergeCell ref="B30:Q30"/>
    <mergeCell ref="B32:Q32"/>
    <mergeCell ref="B35:Q35"/>
    <mergeCell ref="B25:C25"/>
    <mergeCell ref="E25:F25"/>
    <mergeCell ref="H25:Q25"/>
    <mergeCell ref="A14:Q14"/>
    <mergeCell ref="A15:Q15"/>
    <mergeCell ref="B19:C19"/>
    <mergeCell ref="E19:Q19"/>
    <mergeCell ref="B20:C20"/>
    <mergeCell ref="E20:Q20"/>
    <mergeCell ref="N2:Q2"/>
    <mergeCell ref="N3:Q3"/>
    <mergeCell ref="M7:Q7"/>
    <mergeCell ref="M8:Q8"/>
    <mergeCell ref="M10:Q10"/>
    <mergeCell ref="M11:Q11"/>
    <mergeCell ref="B22:C22"/>
    <mergeCell ref="E22:Q22"/>
    <mergeCell ref="B23:C23"/>
    <mergeCell ref="E23:Q23"/>
  </mergeCells>
  <pageMargins left="0.39370078740157483" right="0.39370078740157483" top="0.39370078740157483" bottom="0.39370078740157483" header="0.39370078740157483" footer="0.39370078740157483"/>
  <pageSetup paperSize="9" scale="75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revision>1</cp:revision>
  <cp:lastPrinted>2019-02-13T11:07:45Z</cp:lastPrinted>
  <dcterms:created xsi:type="dcterms:W3CDTF">2019-01-18T15:24:11Z</dcterms:created>
  <dcterms:modified xsi:type="dcterms:W3CDTF">2019-02-13T11:07:46Z</dcterms:modified>
</cp:coreProperties>
</file>