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азместить на сайт депфин\"/>
    </mc:Choice>
  </mc:AlternateContent>
  <bookViews>
    <workbookView xWindow="0" yWindow="0" windowWidth="28800" windowHeight="12330"/>
  </bookViews>
  <sheets>
    <sheet name="Лист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2" i="1" l="1"/>
  <c r="G100" i="1"/>
  <c r="A100" i="1"/>
  <c r="G98" i="1"/>
  <c r="A98" i="1"/>
  <c r="M85" i="1"/>
  <c r="N84" i="1"/>
  <c r="L84" i="1"/>
  <c r="K84" i="1"/>
  <c r="J84" i="1"/>
  <c r="I84" i="1"/>
  <c r="M84" i="1" s="1"/>
  <c r="H84" i="1"/>
  <c r="G84" i="1"/>
  <c r="F84" i="1"/>
  <c r="E84" i="1"/>
  <c r="D84" i="1"/>
  <c r="M83" i="1"/>
  <c r="M82" i="1"/>
  <c r="M81" i="1"/>
  <c r="N80" i="1"/>
  <c r="L80" i="1"/>
  <c r="K80" i="1"/>
  <c r="K79" i="1" s="1"/>
  <c r="J80" i="1"/>
  <c r="I80" i="1"/>
  <c r="I79" i="1" s="1"/>
  <c r="H80" i="1"/>
  <c r="G80" i="1"/>
  <c r="G79" i="1" s="1"/>
  <c r="F80" i="1"/>
  <c r="E80" i="1"/>
  <c r="E79" i="1" s="1"/>
  <c r="D80" i="1"/>
  <c r="N79" i="1"/>
  <c r="L79" i="1"/>
  <c r="J79" i="1"/>
  <c r="H79" i="1"/>
  <c r="F79" i="1"/>
  <c r="M79" i="1" s="1"/>
  <c r="D79" i="1"/>
  <c r="M78" i="1"/>
  <c r="M77" i="1"/>
  <c r="M76" i="1"/>
  <c r="M75" i="1"/>
  <c r="N74" i="1"/>
  <c r="L74" i="1"/>
  <c r="K74" i="1"/>
  <c r="J74" i="1"/>
  <c r="I74" i="1"/>
  <c r="M74" i="1" s="1"/>
  <c r="H74" i="1"/>
  <c r="G74" i="1"/>
  <c r="F74" i="1"/>
  <c r="E74" i="1"/>
  <c r="D74" i="1"/>
  <c r="M73" i="1"/>
  <c r="M72" i="1"/>
  <c r="M71" i="1"/>
  <c r="M70" i="1"/>
  <c r="M69" i="1"/>
  <c r="N68" i="1"/>
  <c r="L68" i="1"/>
  <c r="K68" i="1"/>
  <c r="J68" i="1"/>
  <c r="I68" i="1"/>
  <c r="M68" i="1" s="1"/>
  <c r="H68" i="1"/>
  <c r="G68" i="1"/>
  <c r="F68" i="1"/>
  <c r="E68" i="1"/>
  <c r="D68" i="1"/>
  <c r="M67" i="1"/>
  <c r="M66" i="1"/>
  <c r="N65" i="1"/>
  <c r="N60" i="1" s="1"/>
  <c r="N59" i="1" s="1"/>
  <c r="L65" i="1"/>
  <c r="L60" i="1" s="1"/>
  <c r="L59" i="1" s="1"/>
  <c r="K65" i="1"/>
  <c r="J65" i="1"/>
  <c r="J60" i="1" s="1"/>
  <c r="J59" i="1" s="1"/>
  <c r="I65" i="1"/>
  <c r="H65" i="1"/>
  <c r="H60" i="1" s="1"/>
  <c r="H59" i="1" s="1"/>
  <c r="G65" i="1"/>
  <c r="F65" i="1"/>
  <c r="M65" i="1" s="1"/>
  <c r="E65" i="1"/>
  <c r="D65" i="1"/>
  <c r="D60" i="1" s="1"/>
  <c r="D59" i="1" s="1"/>
  <c r="M64" i="1"/>
  <c r="M63" i="1"/>
  <c r="N62" i="1"/>
  <c r="L62" i="1"/>
  <c r="K62" i="1"/>
  <c r="J62" i="1"/>
  <c r="I62" i="1"/>
  <c r="M62" i="1" s="1"/>
  <c r="H62" i="1"/>
  <c r="G62" i="1"/>
  <c r="F62" i="1"/>
  <c r="E62" i="1"/>
  <c r="D62" i="1"/>
  <c r="M61" i="1"/>
  <c r="K60" i="1"/>
  <c r="K59" i="1" s="1"/>
  <c r="K22" i="1" s="1"/>
  <c r="I60" i="1"/>
  <c r="I59" i="1" s="1"/>
  <c r="I22" i="1" s="1"/>
  <c r="G60" i="1"/>
  <c r="G59" i="1" s="1"/>
  <c r="G22" i="1" s="1"/>
  <c r="E60" i="1"/>
  <c r="E59" i="1" s="1"/>
  <c r="M58" i="1"/>
  <c r="M57" i="1"/>
  <c r="M56" i="1"/>
  <c r="M55" i="1"/>
  <c r="N54" i="1"/>
  <c r="L54" i="1"/>
  <c r="K54" i="1"/>
  <c r="J54" i="1"/>
  <c r="I54" i="1"/>
  <c r="M54" i="1" s="1"/>
  <c r="H54" i="1"/>
  <c r="G54" i="1"/>
  <c r="F54" i="1"/>
  <c r="D54" i="1"/>
  <c r="M53" i="1"/>
  <c r="M52" i="1"/>
  <c r="M51" i="1"/>
  <c r="N50" i="1"/>
  <c r="L50" i="1"/>
  <c r="K50" i="1"/>
  <c r="J50" i="1"/>
  <c r="I50" i="1"/>
  <c r="H50" i="1"/>
  <c r="G50" i="1"/>
  <c r="F50" i="1"/>
  <c r="M50" i="1" s="1"/>
  <c r="E50" i="1"/>
  <c r="D50" i="1"/>
  <c r="M49" i="1"/>
  <c r="M48" i="1"/>
  <c r="N47" i="1"/>
  <c r="L47" i="1"/>
  <c r="K47" i="1"/>
  <c r="J47" i="1"/>
  <c r="I47" i="1"/>
  <c r="M47" i="1" s="1"/>
  <c r="H47" i="1"/>
  <c r="G47" i="1"/>
  <c r="F47" i="1"/>
  <c r="E47" i="1"/>
  <c r="D47" i="1"/>
  <c r="M46" i="1"/>
  <c r="M45" i="1"/>
  <c r="N44" i="1"/>
  <c r="L44" i="1"/>
  <c r="K44" i="1"/>
  <c r="J44" i="1"/>
  <c r="I44" i="1"/>
  <c r="H44" i="1"/>
  <c r="G44" i="1"/>
  <c r="F44" i="1"/>
  <c r="M44" i="1" s="1"/>
  <c r="D44" i="1"/>
  <c r="M43" i="1"/>
  <c r="M42" i="1"/>
  <c r="M41" i="1"/>
  <c r="M40" i="1"/>
  <c r="M39" i="1"/>
  <c r="M38" i="1"/>
  <c r="N37" i="1"/>
  <c r="L37" i="1"/>
  <c r="K37" i="1"/>
  <c r="J37" i="1"/>
  <c r="I37" i="1"/>
  <c r="H37" i="1"/>
  <c r="G37" i="1"/>
  <c r="F37" i="1"/>
  <c r="M37" i="1" s="1"/>
  <c r="D37" i="1"/>
  <c r="M36" i="1"/>
  <c r="M35" i="1"/>
  <c r="M34" i="1"/>
  <c r="M33" i="1"/>
  <c r="M32" i="1"/>
  <c r="M31" i="1"/>
  <c r="N30" i="1"/>
  <c r="N24" i="1" s="1"/>
  <c r="N22" i="1" s="1"/>
  <c r="L30" i="1"/>
  <c r="L24" i="1" s="1"/>
  <c r="L22" i="1" s="1"/>
  <c r="K30" i="1"/>
  <c r="J30" i="1"/>
  <c r="J24" i="1" s="1"/>
  <c r="J22" i="1" s="1"/>
  <c r="I30" i="1"/>
  <c r="H30" i="1"/>
  <c r="H24" i="1" s="1"/>
  <c r="H22" i="1" s="1"/>
  <c r="G30" i="1"/>
  <c r="F30" i="1"/>
  <c r="M30" i="1" s="1"/>
  <c r="D30" i="1"/>
  <c r="M29" i="1"/>
  <c r="M28" i="1"/>
  <c r="M27" i="1"/>
  <c r="N26" i="1"/>
  <c r="L26" i="1"/>
  <c r="K26" i="1"/>
  <c r="J26" i="1"/>
  <c r="I26" i="1"/>
  <c r="M26" i="1" s="1"/>
  <c r="H26" i="1"/>
  <c r="G26" i="1"/>
  <c r="F26" i="1"/>
  <c r="D26" i="1"/>
  <c r="N25" i="1"/>
  <c r="L25" i="1"/>
  <c r="K25" i="1"/>
  <c r="J25" i="1"/>
  <c r="I25" i="1"/>
  <c r="M25" i="1" s="1"/>
  <c r="H25" i="1"/>
  <c r="G25" i="1"/>
  <c r="F25" i="1"/>
  <c r="D25" i="1"/>
  <c r="K24" i="1"/>
  <c r="I24" i="1"/>
  <c r="G24" i="1"/>
  <c r="D24" i="1"/>
  <c r="D22" i="1" s="1"/>
  <c r="E22" i="1"/>
  <c r="E15" i="1"/>
  <c r="E14" i="1"/>
  <c r="D14" i="1"/>
  <c r="E13" i="1"/>
  <c r="E12" i="1"/>
  <c r="D12" i="1"/>
  <c r="M11" i="1"/>
  <c r="K11" i="1"/>
  <c r="B11" i="1"/>
  <c r="A11" i="1"/>
  <c r="M10" i="1"/>
  <c r="K10" i="1"/>
  <c r="B10" i="1"/>
  <c r="M9" i="1"/>
  <c r="K9" i="1"/>
  <c r="B9" i="1"/>
  <c r="A6" i="1"/>
  <c r="J5" i="1"/>
  <c r="I5" i="1"/>
  <c r="A5" i="1"/>
  <c r="M80" i="1" l="1"/>
  <c r="F24" i="1"/>
  <c r="F60" i="1"/>
  <c r="F22" i="1" l="1"/>
  <c r="M22" i="1" s="1"/>
  <c r="M24" i="1"/>
  <c r="M60" i="1"/>
  <c r="F59" i="1"/>
  <c r="M59" i="1" s="1"/>
</calcChain>
</file>

<file path=xl/sharedStrings.xml><?xml version="1.0" encoding="utf-8"?>
<sst xmlns="http://schemas.openxmlformats.org/spreadsheetml/2006/main" count="119" uniqueCount="105">
  <si>
    <t>Додаток 4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</si>
  <si>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</si>
  <si>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</si>
  <si>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</si>
  <si>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</si>
  <si>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</si>
  <si>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</si>
  <si>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</si>
  <si>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</si>
  <si>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750180</t>
  </si>
  <si>
    <r>
      <t xml:space="preserve">Періодичність: місячна, квартальна, </t>
    </r>
    <r>
      <rPr>
        <u/>
        <sz val="8"/>
        <color indexed="8"/>
        <rFont val="Times New Roman"/>
        <family val="1"/>
        <charset val="204"/>
      </rPr>
      <t>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</si>
  <si>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</si>
  <si>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</si>
  <si>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</si>
  <si>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</si>
  <si>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</si>
  <si>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</si>
  <si>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</si>
  <si>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</si>
  <si>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</si>
  <si>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</si>
  <si>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</si>
  <si>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</si>
  <si>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</si>
  <si>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</si>
  <si>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</si>
  <si>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Видатки та надання кредитів - </t>
    </r>
    <r>
      <rPr>
        <sz val="8"/>
        <color indexed="8"/>
        <rFont val="Times New Roman"/>
        <family val="1"/>
        <charset val="204"/>
      </rPr>
      <t xml:space="preserve"> усього</t>
    </r>
  </si>
  <si>
    <t>Х</t>
  </si>
  <si>
    <t>010</t>
  </si>
  <si>
    <t>у тому числі:</t>
  </si>
  <si>
    <t>Поточні видатки</t>
  </si>
  <si>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</si>
  <si>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</si>
  <si>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</si>
  <si>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</si>
  <si>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</si>
  <si>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</si>
  <si>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</si>
  <si>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</si>
  <si>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</si>
  <si>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</si>
  <si>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</si>
  <si>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</si>
  <si>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</si>
  <si>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</si>
  <si>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</si>
  <si>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</si>
  <si>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</si>
  <si>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</si>
  <si>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</si>
  <si>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</si>
  <si>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</si>
  <si>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</si>
  <si>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</si>
  <si>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</si>
  <si>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</si>
  <si>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</si>
  <si>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</si>
  <si>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</si>
  <si>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</si>
  <si>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</si>
  <si>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</si>
  <si>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</si>
  <si>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</si>
  <si>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</si>
  <si>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</si>
  <si>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</si>
  <si>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</si>
  <si>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</si>
  <si>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</si>
  <si>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</si>
  <si>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</si>
  <si>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</si>
  <si>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</si>
  <si>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</si>
  <si>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</si>
  <si>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</si>
  <si>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</si>
  <si>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</si>
  <si>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</si>
  <si>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</si>
  <si>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</si>
  <si>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</si>
  <si>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</si>
  <si>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</si>
  <si>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</si>
  <si>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</si>
  <si>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</si>
  <si>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</si>
  <si>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</si>
  <si>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</si>
  <si>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</si>
  <si>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</si>
  <si>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</si>
  <si>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</si>
  <si>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</si>
  <si>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</si>
  <si>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</si>
  <si>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</si>
  <si>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</si>
  <si>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</si>
  <si>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</si>
  <si>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r>
      <t>1</t>
    </r>
    <r>
      <rPr>
        <sz val="8"/>
        <color indexed="8"/>
        <rFont val="Times New Roman"/>
        <family val="1"/>
        <charset val="204"/>
      </rPr>
      <t xml:space="preserve"> Заповнюється розпорядниками бюджетних коштів.</t>
    </r>
  </si>
  <si>
    <t>(підпис)</t>
  </si>
  <si>
    <t>(ініціали, прізвище)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</si>
</sst>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19" x14ac:knownFonts="1">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i/>
      <sz val="7"/>
      <color indexed="8"/>
      <name val="Times New Roman"/>
      <family val="1"/>
      <charset val="204"/>
    </font>
    <font>
      <u/>
      <sz val="8"/>
      <color indexed="8"/>
      <name val="Times New Roman"/>
      <family val="1"/>
      <charset val="204"/>
    </font>
    <font>
      <vertAlign val="superscript"/>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b/>
      <sz val="9"/>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08">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3" fillId="0" borderId="0" xfId="0" applyFont="1" applyBorder="1" applyAlignment="1">
      <alignment wrapText="1"/>
    </xf>
    <xf numFmtId="0" fontId="4" fillId="0" borderId="0" xfId="0" applyFont="1"/>
    <xf numFmtId="0" fontId="4" fillId="0" borderId="1" xfId="0" applyFont="1" applyBorder="1" applyAlignment="1">
      <alignment horizontal="center"/>
    </xf>
    <xf numFmtId="0" fontId="5" fillId="0" borderId="0" xfId="0" applyFont="1" applyAlignment="1">
      <alignment wrapText="1"/>
    </xf>
    <xf numFmtId="0" fontId="6" fillId="0" borderId="1" xfId="0" applyFont="1" applyBorder="1" applyAlignment="1">
      <alignment horizontal="center"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7"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Border="1" applyAlignment="1">
      <alignment vertical="top" wrapText="1"/>
    </xf>
    <xf numFmtId="1" fontId="5" fillId="2" borderId="1" xfId="0" applyNumberFormat="1" applyFont="1" applyFill="1" applyBorder="1" applyAlignment="1" applyProtection="1">
      <alignment horizontal="center"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xf numFmtId="0" fontId="5" fillId="0" borderId="0" xfId="0" applyFont="1" applyAlignment="1">
      <alignment vertical="top" wrapText="1"/>
    </xf>
    <xf numFmtId="0" fontId="5" fillId="0" borderId="0" xfId="0" applyFont="1" applyAlignment="1">
      <alignment horizontal="left" wrapText="1"/>
    </xf>
    <xf numFmtId="49" fontId="5" fillId="3" borderId="1" xfId="0" applyNumberFormat="1" applyFont="1" applyFill="1" applyBorder="1" applyAlignment="1" applyProtection="1">
      <alignment horizontal="right" wrapText="1"/>
      <protection locked="0"/>
    </xf>
    <xf numFmtId="0" fontId="9" fillId="0" borderId="1" xfId="0" applyFont="1" applyBorder="1" applyAlignment="1">
      <alignment horizontal="left" wrapText="1"/>
    </xf>
    <xf numFmtId="1" fontId="5" fillId="2" borderId="1" xfId="0" applyNumberFormat="1" applyFont="1" applyFill="1" applyBorder="1" applyAlignment="1" applyProtection="1">
      <alignment horizontal="center" wrapText="1"/>
    </xf>
    <xf numFmtId="0" fontId="9" fillId="0" borderId="3" xfId="0" applyFont="1" applyBorder="1" applyAlignment="1">
      <alignment horizontal="left" wrapText="1"/>
    </xf>
    <xf numFmtId="49" fontId="5" fillId="3" borderId="1" xfId="0" applyNumberFormat="1" applyFont="1" applyFill="1" applyBorder="1" applyAlignment="1" applyProtection="1">
      <alignment horizontal="center" wrapText="1"/>
      <protection locked="0"/>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5"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2" borderId="4" xfId="0" applyNumberFormat="1" applyFont="1" applyFill="1" applyBorder="1" applyAlignment="1" applyProtection="1">
      <alignment horizontal="right" vertical="center" wrapText="1"/>
    </xf>
    <xf numFmtId="164" fontId="8" fillId="2" borderId="4" xfId="0" applyNumberFormat="1" applyFont="1" applyFill="1" applyBorder="1" applyAlignment="1" applyProtection="1">
      <alignment horizontal="right" vertical="center" wrapText="1"/>
      <protection locked="0"/>
    </xf>
    <xf numFmtId="0" fontId="4" fillId="0" borderId="4" xfId="0" applyFont="1" applyBorder="1" applyAlignment="1">
      <alignment vertical="center" wrapText="1"/>
    </xf>
    <xf numFmtId="49" fontId="4" fillId="0" borderId="4" xfId="0" applyNumberFormat="1" applyFont="1" applyBorder="1" applyAlignment="1">
      <alignment horizontal="center" vertical="center" wrapText="1"/>
    </xf>
    <xf numFmtId="164" fontId="4"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xf>
    <xf numFmtId="0" fontId="8" fillId="0" borderId="4" xfId="0" applyFont="1" applyBorder="1" applyAlignment="1">
      <alignment horizontal="justify" vertical="center" wrapText="1"/>
    </xf>
    <xf numFmtId="0" fontId="5" fillId="0" borderId="4" xfId="0" applyFont="1" applyBorder="1" applyAlignment="1">
      <alignment horizontal="justify" vertical="center" wrapText="1"/>
    </xf>
    <xf numFmtId="164" fontId="5" fillId="2" borderId="4" xfId="0" applyNumberFormat="1" applyFont="1" applyFill="1" applyBorder="1" applyAlignment="1" applyProtection="1">
      <alignment horizontal="right" vertical="center" wrapText="1"/>
    </xf>
    <xf numFmtId="0" fontId="4" fillId="0" borderId="4" xfId="0" applyFont="1" applyBorder="1" applyAlignment="1">
      <alignment horizontal="justify"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164" fontId="8" fillId="2" borderId="4" xfId="0" applyNumberFormat="1" applyFont="1" applyFill="1" applyBorder="1" applyAlignment="1" applyProtection="1">
      <alignment horizontal="right" vertical="center"/>
      <protection locked="0"/>
    </xf>
    <xf numFmtId="164" fontId="8"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protection locked="0"/>
    </xf>
    <xf numFmtId="164" fontId="8" fillId="0" borderId="4" xfId="0" applyNumberFormat="1" applyFont="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0" fontId="7" fillId="0" borderId="4" xfId="0" applyFont="1" applyBorder="1" applyAlignment="1">
      <alignment vertical="center" wrapText="1"/>
    </xf>
    <xf numFmtId="164" fontId="6" fillId="2" borderId="4" xfId="0" applyNumberFormat="1" applyFont="1" applyFill="1" applyBorder="1" applyAlignment="1" applyProtection="1">
      <alignment horizontal="right" vertical="center"/>
      <protection locked="0"/>
    </xf>
    <xf numFmtId="164" fontId="6" fillId="2" borderId="4" xfId="0" applyNumberFormat="1" applyFont="1" applyFill="1" applyBorder="1" applyAlignment="1" applyProtection="1">
      <alignment horizontal="right" vertical="center"/>
    </xf>
    <xf numFmtId="0" fontId="15" fillId="0" borderId="4" xfId="0" applyFont="1" applyBorder="1" applyAlignment="1">
      <alignment vertical="center" wrapText="1"/>
    </xf>
    <xf numFmtId="164" fontId="4" fillId="0" borderId="4" xfId="0" applyNumberFormat="1" applyFont="1" applyBorder="1" applyAlignment="1" applyProtection="1">
      <alignment horizontal="right" vertical="center"/>
      <protection locked="0"/>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xf numFmtId="2" fontId="8" fillId="0" borderId="5" xfId="0" applyNumberFormat="1" applyFont="1" applyBorder="1" applyAlignment="1" applyProtection="1">
      <alignment horizontal="right" vertical="center"/>
    </xf>
    <xf numFmtId="2" fontId="8" fillId="2" borderId="5" xfId="0" applyNumberFormat="1" applyFont="1" applyFill="1" applyBorder="1" applyAlignment="1" applyProtection="1">
      <alignment horizontal="right" vertical="center"/>
    </xf>
    <xf numFmtId="2" fontId="8" fillId="0" borderId="5" xfId="0" applyNumberFormat="1" applyFont="1" applyBorder="1" applyAlignment="1" applyProtection="1">
      <alignment horizontal="right" vertical="center" wrapText="1"/>
      <protection locked="0"/>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xf numFmtId="2" fontId="4" fillId="0" borderId="2" xfId="0" applyNumberFormat="1" applyFont="1" applyBorder="1" applyAlignment="1" applyProtection="1">
      <alignment horizontal="right" vertical="center"/>
      <protection locked="0"/>
    </xf>
    <xf numFmtId="2" fontId="4" fillId="2" borderId="2" xfId="0" applyNumberFormat="1" applyFont="1" applyFill="1" applyBorder="1" applyAlignment="1" applyProtection="1">
      <alignment horizontal="right" vertical="center"/>
      <protection locked="0"/>
    </xf>
    <xf numFmtId="2" fontId="4" fillId="0" borderId="2" xfId="0" applyNumberFormat="1" applyFont="1" applyBorder="1" applyAlignment="1" applyProtection="1">
      <alignment horizontal="right" vertical="center" wrapText="1"/>
      <protection locked="0"/>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xf numFmtId="2" fontId="5" fillId="0" borderId="2" xfId="0" applyNumberFormat="1" applyFont="1" applyBorder="1" applyAlignment="1" applyProtection="1">
      <alignment horizontal="right" vertical="center"/>
    </xf>
    <xf numFmtId="2" fontId="5" fillId="2" borderId="2" xfId="0" applyNumberFormat="1" applyFont="1" applyFill="1" applyBorder="1" applyAlignment="1" applyProtection="1">
      <alignment horizontal="right" vertical="center"/>
    </xf>
    <xf numFmtId="2" fontId="5" fillId="0" borderId="2" xfId="0" applyNumberFormat="1" applyFont="1" applyBorder="1" applyAlignment="1" applyProtection="1">
      <alignment horizontal="right" vertical="center" wrapText="1"/>
      <protection locked="0"/>
    </xf>
    <xf numFmtId="0" fontId="8" fillId="0" borderId="2" xfId="0" applyFont="1" applyBorder="1" applyAlignment="1">
      <alignment vertical="center" wrapText="1"/>
    </xf>
    <xf numFmtId="0" fontId="8" fillId="0" borderId="2" xfId="0" applyFont="1" applyBorder="1" applyAlignment="1">
      <alignment horizontal="center" vertical="center" wrapText="1"/>
    </xf>
    <xf numFmtId="2" fontId="8" fillId="0" borderId="2" xfId="0" applyNumberFormat="1" applyFont="1" applyBorder="1" applyAlignment="1" applyProtection="1">
      <alignment horizontal="right" vertical="center"/>
      <protection locked="0"/>
    </xf>
    <xf numFmtId="2" fontId="8" fillId="2" borderId="2" xfId="0" applyNumberFormat="1" applyFont="1" applyFill="1" applyBorder="1" applyAlignment="1" applyProtection="1">
      <alignment horizontal="right" vertical="center"/>
      <protection locked="0"/>
    </xf>
    <xf numFmtId="2" fontId="8" fillId="0" borderId="2" xfId="0" applyNumberFormat="1" applyFont="1" applyBorder="1" applyAlignment="1" applyProtection="1">
      <alignment horizontal="right" vertical="center" wrapText="1"/>
      <protection locked="0"/>
    </xf>
    <xf numFmtId="0" fontId="5" fillId="0" borderId="5" xfId="0" applyFont="1" applyBorder="1" applyAlignment="1">
      <alignment wrapText="1"/>
    </xf>
    <xf numFmtId="0" fontId="5" fillId="0" borderId="5" xfId="0" applyFont="1" applyBorder="1" applyAlignment="1">
      <alignment horizontal="center" wrapText="1"/>
    </xf>
    <xf numFmtId="0" fontId="4" fillId="0" borderId="2" xfId="0" applyFont="1" applyBorder="1" applyAlignment="1">
      <alignment horizontal="right" vertical="center"/>
    </xf>
    <xf numFmtId="2" fontId="5" fillId="2" borderId="2" xfId="0" applyNumberFormat="1" applyFont="1" applyFill="1" applyBorder="1" applyAlignment="1" applyProtection="1">
      <alignment horizontal="right" vertical="center"/>
      <protection locked="0"/>
    </xf>
    <xf numFmtId="0" fontId="11"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4" fillId="0" borderId="0" xfId="0" applyFont="1" applyBorder="1" applyAlignment="1">
      <alignment horizontal="right" vertical="center"/>
    </xf>
    <xf numFmtId="0" fontId="4" fillId="2" borderId="0" xfId="0" applyFont="1" applyFill="1" applyBorder="1" applyAlignment="1" applyProtection="1">
      <alignment horizontal="right" vertical="center"/>
      <protection locked="0"/>
    </xf>
    <xf numFmtId="0" fontId="5" fillId="0" borderId="0" xfId="0" applyFont="1" applyBorder="1" applyAlignment="1">
      <alignment vertical="center" wrapText="1"/>
    </xf>
    <xf numFmtId="0" fontId="4" fillId="2" borderId="0" xfId="0" applyFont="1" applyFill="1" applyBorder="1" applyAlignment="1">
      <alignment horizontal="right" vertical="center"/>
    </xf>
    <xf numFmtId="0" fontId="17" fillId="0" borderId="0" xfId="0" applyFont="1"/>
    <xf numFmtId="0" fontId="17" fillId="0" borderId="1" xfId="0" applyFont="1" applyBorder="1" applyAlignment="1">
      <alignment horizontal="center"/>
    </xf>
    <xf numFmtId="0" fontId="1" fillId="0" borderId="1" xfId="0" applyFont="1" applyBorder="1" applyAlignment="1">
      <alignment horizontal="left"/>
    </xf>
    <xf numFmtId="0" fontId="18"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dminist\ZV_rik2017v1%20%20&#1076;&#1083;&#1103;%20&#1089;&#1072;&#1081;&#1090;&#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 val="Лист1"/>
    </sheetNames>
    <sheetDataSet>
      <sheetData sheetId="0"/>
      <sheetData sheetId="1"/>
      <sheetData sheetId="2">
        <row r="3">
          <cell r="B3" t="str">
            <v>Департамент фінансів Миколаївської міської ради</v>
          </cell>
        </row>
        <row r="5">
          <cell r="B5" t="str">
            <v>м. Миколаїв,Центральний р-н, вул. Адміральська,20</v>
          </cell>
        </row>
        <row r="7">
          <cell r="F7">
            <v>2</v>
          </cell>
        </row>
        <row r="10">
          <cell r="H10" t="str">
            <v>75</v>
          </cell>
          <cell r="I10" t="str">
            <v>Департамент фінансів ММР</v>
          </cell>
        </row>
        <row r="13">
          <cell r="A13" t="str">
            <v>за ЄДРПОУ</v>
          </cell>
          <cell r="B13" t="str">
            <v>02317770</v>
          </cell>
        </row>
        <row r="14">
          <cell r="A14" t="str">
            <v>за КОАТУУ</v>
          </cell>
          <cell r="B14">
            <v>4810137200</v>
          </cell>
        </row>
        <row r="15">
          <cell r="A15" t="str">
            <v>за КОПФГ</v>
          </cell>
          <cell r="B15">
            <v>420</v>
          </cell>
          <cell r="D15" t="str">
            <v>Орган місцевого самоврядування</v>
          </cell>
        </row>
        <row r="17">
          <cell r="C17" t="str">
            <v>2017 р.</v>
          </cell>
        </row>
        <row r="19">
          <cell r="C19" t="str">
            <v>"10"січня 2018 року</v>
          </cell>
        </row>
        <row r="26">
          <cell r="F26" t="str">
            <v>Т.О.Лосік</v>
          </cell>
        </row>
        <row r="28">
          <cell r="F28" t="str">
            <v>Н.В. Барінова</v>
          </cell>
        </row>
        <row r="30">
          <cell r="F30" t="str">
            <v>Заступник директора департаменту-начальник бюджетного відділу</v>
          </cell>
        </row>
        <row r="31">
          <cell r="F31" t="str">
            <v>Начальник відділу бухобліку та звітності</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ow r="11">
          <cell r="A11" t="str">
            <v>Організаційно-правова форма господарювання</v>
          </cell>
        </row>
      </sheetData>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5">
          <cell r="A5" t="str">
            <v>про надходження і використання інших надходжень спеціального фонду (форма</v>
          </cell>
          <cell r="C5" t="str">
            <v xml:space="preserve">№ 4-3д, </v>
          </cell>
          <cell r="D5" t="str">
            <v>№ 4-3м)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tabSelected="1" workbookViewId="0">
      <selection activeCell="L17" sqref="L17"/>
    </sheetView>
  </sheetViews>
  <sheetFormatPr defaultRowHeight="15" x14ac:dyDescent="0.25"/>
  <sheetData>
    <row r="1" spans="1:14" x14ac:dyDescent="0.25">
      <c r="A1" s="1"/>
      <c r="B1" s="1"/>
      <c r="C1" s="1"/>
      <c r="D1" s="1"/>
      <c r="E1" s="1"/>
      <c r="F1" s="1"/>
      <c r="G1" s="1"/>
      <c r="H1" s="1"/>
      <c r="I1" s="2" t="s">
        <v>0</v>
      </c>
      <c r="J1" s="2"/>
      <c r="K1" s="2"/>
      <c r="L1" s="2"/>
      <c r="M1" s="2"/>
      <c r="N1" s="2"/>
    </row>
    <row r="2" spans="1:14" x14ac:dyDescent="0.25">
      <c r="A2" s="1"/>
      <c r="B2" s="1"/>
      <c r="C2" s="1"/>
      <c r="D2" s="1"/>
      <c r="E2" s="1"/>
      <c r="F2" s="1"/>
      <c r="G2" s="1"/>
      <c r="H2" s="3"/>
      <c r="I2" s="2"/>
      <c r="J2" s="2"/>
      <c r="K2" s="2"/>
      <c r="L2" s="2"/>
      <c r="M2" s="2"/>
      <c r="N2" s="2"/>
    </row>
    <row r="3" spans="1:14" x14ac:dyDescent="0.25">
      <c r="A3" s="1"/>
      <c r="B3" s="1"/>
      <c r="C3" s="1"/>
      <c r="D3" s="1"/>
      <c r="E3" s="1"/>
      <c r="F3" s="1"/>
      <c r="G3" s="1"/>
      <c r="H3" s="3"/>
      <c r="I3" s="2"/>
      <c r="J3" s="2"/>
      <c r="K3" s="2"/>
      <c r="L3" s="2"/>
      <c r="M3" s="2"/>
      <c r="N3" s="2"/>
    </row>
    <row r="4" spans="1:14" x14ac:dyDescent="0.25">
      <c r="A4" s="4" t="s">
        <v>1</v>
      </c>
      <c r="B4" s="4"/>
      <c r="C4" s="4"/>
      <c r="D4" s="4"/>
      <c r="E4" s="4"/>
      <c r="F4" s="4"/>
      <c r="G4" s="4"/>
      <c r="H4" s="4"/>
      <c r="I4" s="4"/>
      <c r="J4" s="4"/>
      <c r="K4" s="4"/>
      <c r="L4" s="4"/>
      <c r="M4" s="4"/>
      <c r="N4" s="5"/>
    </row>
    <row r="5" spans="1:14" x14ac:dyDescent="0.25">
      <c r="A5" s="6" t="str">
        <f>IF([1]ЗАПОЛНИТЬ!$F$7=1,CONCATENATE([1]шапки!A5),CONCATENATE([1]шапки!A5,[1]шапки!C5))</f>
        <v xml:space="preserve">про надходження і використання інших надходжень спеціального фонду (форма№ 4-3д, </v>
      </c>
      <c r="B5" s="6"/>
      <c r="C5" s="6"/>
      <c r="D5" s="6"/>
      <c r="E5" s="6"/>
      <c r="F5" s="6"/>
      <c r="G5" s="6"/>
      <c r="H5" s="6"/>
      <c r="I5" s="7" t="str">
        <f>IF([1]ЗАПОЛНИТЬ!$F$7=1,[1]шапки!C5,[1]шапки!D5)</f>
        <v>№ 4-3м)</v>
      </c>
      <c r="J5" s="5" t="str">
        <f>IF([1]ЗАПОЛНИТЬ!$F$7=1,[1]шапки!D5,"")</f>
        <v/>
      </c>
      <c r="K5" s="5"/>
      <c r="L5" s="8"/>
      <c r="M5" s="8"/>
      <c r="N5" s="5"/>
    </row>
    <row r="6" spans="1:14" x14ac:dyDescent="0.25">
      <c r="A6" s="4" t="str">
        <f>CONCATENATE("за ",[1]ЗАПОЛНИТЬ!$B$17," ",[1]ЗАПОЛНИТЬ!$C$17)</f>
        <v>за  2017 р.</v>
      </c>
      <c r="B6" s="4"/>
      <c r="C6" s="4"/>
      <c r="D6" s="4"/>
      <c r="E6" s="4"/>
      <c r="F6" s="4"/>
      <c r="G6" s="4"/>
      <c r="H6" s="4"/>
      <c r="I6" s="4"/>
      <c r="J6" s="4"/>
      <c r="K6" s="4"/>
      <c r="L6" s="4"/>
      <c r="M6" s="4"/>
      <c r="N6" s="1"/>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10" t="s">
        <v>2</v>
      </c>
      <c r="N8" s="10"/>
    </row>
    <row r="9" spans="1:14" x14ac:dyDescent="0.25">
      <c r="A9" s="11" t="s">
        <v>3</v>
      </c>
      <c r="B9" s="12" t="str">
        <f>[1]ЗАПОЛНИТЬ!B3</f>
        <v>Департамент фінансів Миколаївської міської ради</v>
      </c>
      <c r="C9" s="12"/>
      <c r="D9" s="12"/>
      <c r="E9" s="12"/>
      <c r="F9" s="12"/>
      <c r="G9" s="12"/>
      <c r="H9" s="12"/>
      <c r="I9" s="12"/>
      <c r="J9" s="12"/>
      <c r="K9" s="13" t="str">
        <f>[1]ЗАПОЛНИТЬ!A13</f>
        <v>за ЄДРПОУ</v>
      </c>
      <c r="L9" s="9"/>
      <c r="M9" s="14" t="str">
        <f>[1]ЗАПОЛНИТЬ!B13</f>
        <v>02317770</v>
      </c>
      <c r="N9" s="14"/>
    </row>
    <row r="10" spans="1:14" x14ac:dyDescent="0.25">
      <c r="A10" s="15" t="s">
        <v>4</v>
      </c>
      <c r="B10" s="16" t="str">
        <f>[1]ЗАПОЛНИТЬ!B5</f>
        <v>м. Миколаїв,Центральний р-н, вул. Адміральська,20</v>
      </c>
      <c r="C10" s="16"/>
      <c r="D10" s="16"/>
      <c r="E10" s="16"/>
      <c r="F10" s="16"/>
      <c r="G10" s="16"/>
      <c r="H10" s="16"/>
      <c r="I10" s="16"/>
      <c r="J10" s="16"/>
      <c r="K10" s="13" t="str">
        <f>[1]ЗАПОЛНИТЬ!A14</f>
        <v>за КОАТУУ</v>
      </c>
      <c r="L10" s="9"/>
      <c r="M10" s="14">
        <f>[1]ЗАПОЛНИТЬ!B14</f>
        <v>4810137200</v>
      </c>
      <c r="N10" s="14"/>
    </row>
    <row r="11" spans="1:14" ht="63" x14ac:dyDescent="0.25">
      <c r="A11" s="15" t="str">
        <f>[1]Ф.4.2.КФК15!A11</f>
        <v>Організаційно-правова форма господарювання</v>
      </c>
      <c r="B11" s="16" t="str">
        <f>[1]ЗАПОЛНИТЬ!D15</f>
        <v>Орган місцевого самоврядування</v>
      </c>
      <c r="C11" s="16"/>
      <c r="D11" s="16"/>
      <c r="E11" s="16"/>
      <c r="F11" s="16"/>
      <c r="G11" s="16"/>
      <c r="H11" s="16"/>
      <c r="I11" s="16"/>
      <c r="J11" s="16"/>
      <c r="K11" s="13" t="str">
        <f>[1]ЗАПОЛНИТЬ!A15</f>
        <v>за КОПФГ</v>
      </c>
      <c r="L11" s="9"/>
      <c r="M11" s="17">
        <f>[1]ЗАПОЛНИТЬ!B15</f>
        <v>420</v>
      </c>
      <c r="N11" s="17"/>
    </row>
    <row r="12" spans="1:14" x14ac:dyDescent="0.25">
      <c r="A12" s="18" t="s">
        <v>5</v>
      </c>
      <c r="B12" s="18"/>
      <c r="C12" s="19"/>
      <c r="D12" s="20">
        <f>[1]ЗАПОЛНИТЬ!H9</f>
        <v>0</v>
      </c>
      <c r="E12" s="21" t="str">
        <f>IF(D12&gt;0,VLOOKUP(D12,'[1]ДовидникКВК(ГОС)'!A:B,2,FALSE),"")</f>
        <v/>
      </c>
      <c r="F12" s="21"/>
      <c r="G12" s="21"/>
      <c r="H12" s="21"/>
      <c r="I12" s="21"/>
      <c r="J12" s="21"/>
      <c r="K12" s="22"/>
      <c r="L12" s="23"/>
      <c r="M12" s="23"/>
      <c r="N12" s="24"/>
    </row>
    <row r="13" spans="1:14" x14ac:dyDescent="0.25">
      <c r="A13" s="25" t="s">
        <v>6</v>
      </c>
      <c r="B13" s="25"/>
      <c r="C13" s="19"/>
      <c r="D13" s="26"/>
      <c r="E13" s="27" t="str">
        <f>IF(D13&gt;0,VLOOKUP(D13,[1]ДовидникКПК!B:C,2,FALSE),"")</f>
        <v/>
      </c>
      <c r="F13" s="27"/>
      <c r="G13" s="27"/>
      <c r="H13" s="27"/>
      <c r="I13" s="27"/>
      <c r="J13" s="27"/>
      <c r="K13" s="27"/>
      <c r="L13" s="27"/>
      <c r="M13" s="27"/>
      <c r="N13" s="24"/>
    </row>
    <row r="14" spans="1:14" x14ac:dyDescent="0.25">
      <c r="A14" s="25" t="s">
        <v>7</v>
      </c>
      <c r="B14" s="25"/>
      <c r="C14" s="19"/>
      <c r="D14" s="28" t="str">
        <f>[1]ЗАПОЛНИТЬ!H10</f>
        <v>75</v>
      </c>
      <c r="E14" s="29" t="str">
        <f>[1]ЗАПОЛНИТЬ!I10</f>
        <v>Департамент фінансів ММР</v>
      </c>
      <c r="F14" s="29"/>
      <c r="G14" s="29"/>
      <c r="H14" s="29"/>
      <c r="I14" s="29"/>
      <c r="J14" s="29"/>
      <c r="K14" s="29"/>
      <c r="L14" s="29"/>
      <c r="M14" s="29"/>
      <c r="N14" s="24"/>
    </row>
    <row r="15" spans="1:14" x14ac:dyDescent="0.25">
      <c r="A15" s="25" t="s">
        <v>8</v>
      </c>
      <c r="B15" s="25"/>
      <c r="C15" s="19"/>
      <c r="D15" s="30" t="s">
        <v>9</v>
      </c>
      <c r="E15" s="29" t="str">
        <f>VLOOKUP(RIGHT(D15,4),[1]КПКВМБ!A:B,2,FALSE)</f>
        <v>Керівництво і управління у відповідній сфері у містах, селищах, селах</v>
      </c>
      <c r="F15" s="29"/>
      <c r="G15" s="29"/>
      <c r="H15" s="29"/>
      <c r="I15" s="29"/>
      <c r="J15" s="29"/>
      <c r="K15" s="29"/>
      <c r="L15" s="29"/>
      <c r="M15" s="29"/>
      <c r="N15" s="24"/>
    </row>
    <row r="16" spans="1:14" ht="56.25" x14ac:dyDescent="0.25">
      <c r="A16" s="31" t="s">
        <v>10</v>
      </c>
      <c r="B16" s="9"/>
      <c r="C16" s="9"/>
      <c r="D16" s="9"/>
      <c r="E16" s="9"/>
      <c r="F16" s="9"/>
      <c r="G16" s="9"/>
      <c r="H16" s="9"/>
      <c r="I16" s="9"/>
      <c r="J16" s="9"/>
      <c r="K16" s="9"/>
      <c r="L16" s="9"/>
      <c r="M16" s="9"/>
      <c r="N16" s="9"/>
    </row>
    <row r="17" spans="1:14" ht="34.5" thickBot="1" x14ac:dyDescent="0.3">
      <c r="A17" s="31" t="s">
        <v>11</v>
      </c>
      <c r="B17" s="9"/>
      <c r="C17" s="9"/>
      <c r="D17" s="9"/>
      <c r="E17" s="9"/>
      <c r="F17" s="9"/>
      <c r="G17" s="9"/>
      <c r="H17" s="9"/>
      <c r="I17" s="9"/>
      <c r="J17" s="9"/>
      <c r="K17" s="9"/>
      <c r="L17" s="9"/>
      <c r="M17" s="9"/>
      <c r="N17" s="9"/>
    </row>
    <row r="18" spans="1:14" ht="16.5" thickTop="1" thickBot="1" x14ac:dyDescent="0.3">
      <c r="A18" s="32" t="s">
        <v>12</v>
      </c>
      <c r="B18" s="33" t="s">
        <v>13</v>
      </c>
      <c r="C18" s="33" t="s">
        <v>14</v>
      </c>
      <c r="D18" s="33" t="s">
        <v>15</v>
      </c>
      <c r="E18" s="33" t="s">
        <v>16</v>
      </c>
      <c r="F18" s="33" t="s">
        <v>17</v>
      </c>
      <c r="G18" s="33"/>
      <c r="H18" s="33" t="s">
        <v>18</v>
      </c>
      <c r="I18" s="33" t="s">
        <v>19</v>
      </c>
      <c r="J18" s="33" t="s">
        <v>20</v>
      </c>
      <c r="K18" s="33"/>
      <c r="L18" s="33" t="s">
        <v>21</v>
      </c>
      <c r="M18" s="33" t="s">
        <v>22</v>
      </c>
      <c r="N18" s="33"/>
    </row>
    <row r="19" spans="1:14" ht="16.5" thickTop="1" thickBot="1" x14ac:dyDescent="0.3">
      <c r="A19" s="32"/>
      <c r="B19" s="33"/>
      <c r="C19" s="33"/>
      <c r="D19" s="33"/>
      <c r="E19" s="33"/>
      <c r="F19" s="33" t="s">
        <v>23</v>
      </c>
      <c r="G19" s="34" t="s">
        <v>24</v>
      </c>
      <c r="H19" s="33"/>
      <c r="I19" s="33"/>
      <c r="J19" s="33" t="s">
        <v>23</v>
      </c>
      <c r="K19" s="34" t="s">
        <v>25</v>
      </c>
      <c r="L19" s="33"/>
      <c r="M19" s="33" t="s">
        <v>23</v>
      </c>
      <c r="N19" s="35" t="s">
        <v>24</v>
      </c>
    </row>
    <row r="20" spans="1:14" ht="16.5" thickTop="1" thickBot="1" x14ac:dyDescent="0.3">
      <c r="A20" s="32"/>
      <c r="B20" s="33"/>
      <c r="C20" s="33"/>
      <c r="D20" s="33"/>
      <c r="E20" s="33"/>
      <c r="F20" s="33"/>
      <c r="G20" s="34"/>
      <c r="H20" s="33"/>
      <c r="I20" s="33"/>
      <c r="J20" s="33"/>
      <c r="K20" s="34"/>
      <c r="L20" s="33"/>
      <c r="M20" s="33"/>
      <c r="N20" s="35"/>
    </row>
    <row r="21" spans="1:14" ht="16.5" thickTop="1" thickBot="1" x14ac:dyDescent="0.3">
      <c r="A21" s="36">
        <v>1</v>
      </c>
      <c r="B21" s="36">
        <v>2</v>
      </c>
      <c r="C21" s="36">
        <v>3</v>
      </c>
      <c r="D21" s="36">
        <v>4</v>
      </c>
      <c r="E21" s="36">
        <v>5</v>
      </c>
      <c r="F21" s="36">
        <v>6</v>
      </c>
      <c r="G21" s="36">
        <v>7</v>
      </c>
      <c r="H21" s="36">
        <v>8</v>
      </c>
      <c r="I21" s="36">
        <v>9</v>
      </c>
      <c r="J21" s="36">
        <v>10</v>
      </c>
      <c r="K21" s="36">
        <v>11</v>
      </c>
      <c r="L21" s="36">
        <v>12</v>
      </c>
      <c r="M21" s="36">
        <v>13</v>
      </c>
      <c r="N21" s="36">
        <v>14</v>
      </c>
    </row>
    <row r="22" spans="1:14" ht="45" thickTop="1" thickBot="1" x14ac:dyDescent="0.3">
      <c r="A22" s="37" t="s">
        <v>26</v>
      </c>
      <c r="B22" s="37" t="s">
        <v>27</v>
      </c>
      <c r="C22" s="38" t="s">
        <v>28</v>
      </c>
      <c r="D22" s="39">
        <f>D24+D59+D79+D84</f>
        <v>218000</v>
      </c>
      <c r="E22" s="39">
        <f>E26+E29+E32+E33+E37+E45+E46+E86+E54</f>
        <v>218000</v>
      </c>
      <c r="F22" s="39">
        <f t="shared" ref="F22:L22" si="0">F24+F59+F79+F84</f>
        <v>0</v>
      </c>
      <c r="G22" s="39">
        <f t="shared" si="0"/>
        <v>0</v>
      </c>
      <c r="H22" s="39">
        <f t="shared" si="0"/>
        <v>0</v>
      </c>
      <c r="I22" s="39">
        <f t="shared" si="0"/>
        <v>218000</v>
      </c>
      <c r="J22" s="39">
        <f t="shared" si="0"/>
        <v>218000</v>
      </c>
      <c r="K22" s="39">
        <f t="shared" si="0"/>
        <v>0</v>
      </c>
      <c r="L22" s="39">
        <f t="shared" si="0"/>
        <v>0</v>
      </c>
      <c r="M22" s="39">
        <f>F22-H22+I22-J22</f>
        <v>0</v>
      </c>
      <c r="N22" s="39">
        <f>N24+N59+N79+N84</f>
        <v>0</v>
      </c>
    </row>
    <row r="23" spans="1:14" ht="24" thickTop="1" thickBot="1" x14ac:dyDescent="0.3">
      <c r="A23" s="40" t="s">
        <v>29</v>
      </c>
      <c r="B23" s="37"/>
      <c r="C23" s="38"/>
      <c r="D23" s="39"/>
      <c r="E23" s="39"/>
      <c r="F23" s="39"/>
      <c r="G23" s="39"/>
      <c r="H23" s="39"/>
      <c r="I23" s="39"/>
      <c r="J23" s="39"/>
      <c r="K23" s="39"/>
      <c r="L23" s="39"/>
      <c r="M23" s="39"/>
      <c r="N23" s="39"/>
    </row>
    <row r="24" spans="1:14" ht="24" thickTop="1" thickBot="1" x14ac:dyDescent="0.3">
      <c r="A24" s="40" t="s">
        <v>30</v>
      </c>
      <c r="B24" s="37">
        <v>2000</v>
      </c>
      <c r="C24" s="38" t="s">
        <v>31</v>
      </c>
      <c r="D24" s="39">
        <f t="shared" ref="D24:J24" si="1">D25+D30+D47+D50+D54+D58</f>
        <v>0</v>
      </c>
      <c r="E24" s="39">
        <v>0</v>
      </c>
      <c r="F24" s="39">
        <f>F25+F30+F47+F50+F54+F58</f>
        <v>0</v>
      </c>
      <c r="G24" s="39">
        <f>G25+G30+G47+G50+G54+G58</f>
        <v>0</v>
      </c>
      <c r="H24" s="39">
        <f t="shared" si="1"/>
        <v>0</v>
      </c>
      <c r="I24" s="39">
        <f t="shared" si="1"/>
        <v>0</v>
      </c>
      <c r="J24" s="39">
        <f t="shared" si="1"/>
        <v>0</v>
      </c>
      <c r="K24" s="39">
        <f>K25+K30+K47+K50+K54+K58</f>
        <v>0</v>
      </c>
      <c r="L24" s="39">
        <f>L25+L30+L47+L50+L54+L58</f>
        <v>0</v>
      </c>
      <c r="M24" s="39">
        <f>F24-H24+I24-J24</f>
        <v>0</v>
      </c>
      <c r="N24" s="39">
        <f>N25+N30+N47+N50+N54+N58</f>
        <v>0</v>
      </c>
    </row>
    <row r="25" spans="1:14" ht="64.5" thickTop="1" thickBot="1" x14ac:dyDescent="0.3">
      <c r="A25" s="41" t="s">
        <v>32</v>
      </c>
      <c r="B25" s="37">
        <v>2100</v>
      </c>
      <c r="C25" s="38" t="s">
        <v>33</v>
      </c>
      <c r="D25" s="39">
        <f>D26+D29</f>
        <v>0</v>
      </c>
      <c r="E25" s="39">
        <v>0</v>
      </c>
      <c r="F25" s="39">
        <f t="shared" ref="F25:L25" si="2">F26+F29</f>
        <v>0</v>
      </c>
      <c r="G25" s="39">
        <f t="shared" si="2"/>
        <v>0</v>
      </c>
      <c r="H25" s="39">
        <f t="shared" si="2"/>
        <v>0</v>
      </c>
      <c r="I25" s="39">
        <f t="shared" si="2"/>
        <v>0</v>
      </c>
      <c r="J25" s="39">
        <f t="shared" si="2"/>
        <v>0</v>
      </c>
      <c r="K25" s="39">
        <f t="shared" si="2"/>
        <v>0</v>
      </c>
      <c r="L25" s="39">
        <f t="shared" si="2"/>
        <v>0</v>
      </c>
      <c r="M25" s="39">
        <f t="shared" ref="M25:M85" si="3">F25-H25+I25-J25</f>
        <v>0</v>
      </c>
      <c r="N25" s="39">
        <f>N26+N29</f>
        <v>0</v>
      </c>
    </row>
    <row r="26" spans="1:14" ht="24" thickTop="1" thickBot="1" x14ac:dyDescent="0.3">
      <c r="A26" s="42" t="s">
        <v>34</v>
      </c>
      <c r="B26" s="43">
        <v>2110</v>
      </c>
      <c r="C26" s="44" t="s">
        <v>35</v>
      </c>
      <c r="D26" s="45">
        <f t="shared" ref="D26:L26" si="4">SUM(D27:D28)</f>
        <v>0</v>
      </c>
      <c r="E26" s="46">
        <v>0</v>
      </c>
      <c r="F26" s="45">
        <f>SUM(F27:F28)</f>
        <v>0</v>
      </c>
      <c r="G26" s="45">
        <f>SUM(G27:G28)</f>
        <v>0</v>
      </c>
      <c r="H26" s="45">
        <f t="shared" si="4"/>
        <v>0</v>
      </c>
      <c r="I26" s="45">
        <f t="shared" si="4"/>
        <v>0</v>
      </c>
      <c r="J26" s="45">
        <f t="shared" si="4"/>
        <v>0</v>
      </c>
      <c r="K26" s="45">
        <f>SUM(K27:K28)</f>
        <v>0</v>
      </c>
      <c r="L26" s="45">
        <f t="shared" si="4"/>
        <v>0</v>
      </c>
      <c r="M26" s="39">
        <f t="shared" si="3"/>
        <v>0</v>
      </c>
      <c r="N26" s="45">
        <f>SUM(N27:N28)</f>
        <v>0</v>
      </c>
    </row>
    <row r="27" spans="1:14" ht="24" thickTop="1" thickBot="1" x14ac:dyDescent="0.3">
      <c r="A27" s="47" t="s">
        <v>36</v>
      </c>
      <c r="B27" s="40">
        <v>2111</v>
      </c>
      <c r="C27" s="48" t="s">
        <v>37</v>
      </c>
      <c r="D27" s="49">
        <v>0</v>
      </c>
      <c r="E27" s="50">
        <v>0</v>
      </c>
      <c r="F27" s="49">
        <v>0</v>
      </c>
      <c r="G27" s="49">
        <v>0</v>
      </c>
      <c r="H27" s="49">
        <v>0</v>
      </c>
      <c r="I27" s="49">
        <v>0</v>
      </c>
      <c r="J27" s="49">
        <v>0</v>
      </c>
      <c r="K27" s="49">
        <v>0</v>
      </c>
      <c r="L27" s="49">
        <v>0</v>
      </c>
      <c r="M27" s="39">
        <f t="shared" si="3"/>
        <v>0</v>
      </c>
      <c r="N27" s="49">
        <v>0</v>
      </c>
    </row>
    <row r="28" spans="1:14" ht="57.75" thickTop="1" thickBot="1" x14ac:dyDescent="0.3">
      <c r="A28" s="47" t="s">
        <v>38</v>
      </c>
      <c r="B28" s="40">
        <v>2112</v>
      </c>
      <c r="C28" s="48" t="s">
        <v>39</v>
      </c>
      <c r="D28" s="49">
        <v>0</v>
      </c>
      <c r="E28" s="50">
        <v>0</v>
      </c>
      <c r="F28" s="49">
        <v>0</v>
      </c>
      <c r="G28" s="49">
        <v>0</v>
      </c>
      <c r="H28" s="49">
        <v>0</v>
      </c>
      <c r="I28" s="49">
        <v>0</v>
      </c>
      <c r="J28" s="49">
        <v>0</v>
      </c>
      <c r="K28" s="49">
        <v>0</v>
      </c>
      <c r="L28" s="49">
        <v>0</v>
      </c>
      <c r="M28" s="39">
        <f t="shared" si="3"/>
        <v>0</v>
      </c>
      <c r="N28" s="49">
        <v>0</v>
      </c>
    </row>
    <row r="29" spans="1:14" ht="46.5" thickTop="1" thickBot="1" x14ac:dyDescent="0.3">
      <c r="A29" s="51" t="s">
        <v>40</v>
      </c>
      <c r="B29" s="43">
        <v>2120</v>
      </c>
      <c r="C29" s="44" t="s">
        <v>41</v>
      </c>
      <c r="D29" s="46">
        <v>0</v>
      </c>
      <c r="E29" s="46">
        <v>0</v>
      </c>
      <c r="F29" s="46">
        <v>0</v>
      </c>
      <c r="G29" s="46">
        <v>0</v>
      </c>
      <c r="H29" s="46">
        <v>0</v>
      </c>
      <c r="I29" s="46">
        <v>0</v>
      </c>
      <c r="J29" s="46">
        <v>0</v>
      </c>
      <c r="K29" s="46">
        <v>0</v>
      </c>
      <c r="L29" s="46">
        <v>0</v>
      </c>
      <c r="M29" s="39">
        <f t="shared" si="3"/>
        <v>0</v>
      </c>
      <c r="N29" s="46">
        <v>0</v>
      </c>
    </row>
    <row r="30" spans="1:14" ht="43.5" thickTop="1" thickBot="1" x14ac:dyDescent="0.3">
      <c r="A30" s="52" t="s">
        <v>42</v>
      </c>
      <c r="B30" s="37">
        <v>2200</v>
      </c>
      <c r="C30" s="38" t="s">
        <v>43</v>
      </c>
      <c r="D30" s="53">
        <f>SUM(D31:D37)+D44</f>
        <v>0</v>
      </c>
      <c r="E30" s="53">
        <v>0</v>
      </c>
      <c r="F30" s="53">
        <f t="shared" ref="F30:L30" si="5">SUM(F31:F37)+F44</f>
        <v>0</v>
      </c>
      <c r="G30" s="53">
        <f t="shared" si="5"/>
        <v>0</v>
      </c>
      <c r="H30" s="53">
        <f t="shared" si="5"/>
        <v>0</v>
      </c>
      <c r="I30" s="53">
        <f t="shared" si="5"/>
        <v>0</v>
      </c>
      <c r="J30" s="53">
        <f t="shared" si="5"/>
        <v>0</v>
      </c>
      <c r="K30" s="53">
        <f t="shared" si="5"/>
        <v>0</v>
      </c>
      <c r="L30" s="53">
        <f t="shared" si="5"/>
        <v>0</v>
      </c>
      <c r="M30" s="39">
        <f t="shared" si="3"/>
        <v>0</v>
      </c>
      <c r="N30" s="53">
        <f>SUM(N31:N37)+N44</f>
        <v>0</v>
      </c>
    </row>
    <row r="31" spans="1:14" ht="80.25" thickTop="1" thickBot="1" x14ac:dyDescent="0.3">
      <c r="A31" s="42" t="s">
        <v>44</v>
      </c>
      <c r="B31" s="43">
        <v>2210</v>
      </c>
      <c r="C31" s="44" t="s">
        <v>45</v>
      </c>
      <c r="D31" s="46">
        <v>0</v>
      </c>
      <c r="E31" s="45">
        <v>0</v>
      </c>
      <c r="F31" s="46">
        <v>0</v>
      </c>
      <c r="G31" s="46">
        <v>0</v>
      </c>
      <c r="H31" s="46">
        <v>0</v>
      </c>
      <c r="I31" s="46">
        <v>0</v>
      </c>
      <c r="J31" s="46">
        <v>0</v>
      </c>
      <c r="K31" s="46">
        <v>0</v>
      </c>
      <c r="L31" s="46">
        <v>0</v>
      </c>
      <c r="M31" s="39">
        <f t="shared" si="3"/>
        <v>0</v>
      </c>
      <c r="N31" s="46">
        <v>0</v>
      </c>
    </row>
    <row r="32" spans="1:14" ht="57.75" thickTop="1" thickBot="1" x14ac:dyDescent="0.3">
      <c r="A32" s="42" t="s">
        <v>46</v>
      </c>
      <c r="B32" s="43">
        <v>2220</v>
      </c>
      <c r="C32" s="43">
        <v>100</v>
      </c>
      <c r="D32" s="46">
        <v>0</v>
      </c>
      <c r="E32" s="46">
        <v>0</v>
      </c>
      <c r="F32" s="46">
        <v>0</v>
      </c>
      <c r="G32" s="46">
        <v>0</v>
      </c>
      <c r="H32" s="46">
        <v>0</v>
      </c>
      <c r="I32" s="46">
        <v>0</v>
      </c>
      <c r="J32" s="46">
        <v>0</v>
      </c>
      <c r="K32" s="46">
        <v>0</v>
      </c>
      <c r="L32" s="46">
        <v>0</v>
      </c>
      <c r="M32" s="39">
        <f t="shared" si="3"/>
        <v>0</v>
      </c>
      <c r="N32" s="46">
        <v>0</v>
      </c>
    </row>
    <row r="33" spans="1:14" ht="24" thickTop="1" thickBot="1" x14ac:dyDescent="0.3">
      <c r="A33" s="42" t="s">
        <v>47</v>
      </c>
      <c r="B33" s="43">
        <v>2230</v>
      </c>
      <c r="C33" s="43">
        <v>110</v>
      </c>
      <c r="D33" s="46">
        <v>0</v>
      </c>
      <c r="E33" s="46">
        <v>0</v>
      </c>
      <c r="F33" s="46">
        <v>0</v>
      </c>
      <c r="G33" s="46">
        <v>0</v>
      </c>
      <c r="H33" s="46">
        <v>0</v>
      </c>
      <c r="I33" s="46">
        <v>0</v>
      </c>
      <c r="J33" s="46">
        <v>0</v>
      </c>
      <c r="K33" s="46">
        <v>0</v>
      </c>
      <c r="L33" s="46">
        <v>0</v>
      </c>
      <c r="M33" s="39">
        <f t="shared" si="3"/>
        <v>0</v>
      </c>
      <c r="N33" s="46">
        <v>0</v>
      </c>
    </row>
    <row r="34" spans="1:14" ht="57.75" thickTop="1" thickBot="1" x14ac:dyDescent="0.3">
      <c r="A34" s="42" t="s">
        <v>48</v>
      </c>
      <c r="B34" s="43">
        <v>2240</v>
      </c>
      <c r="C34" s="43">
        <v>120</v>
      </c>
      <c r="D34" s="46">
        <v>0</v>
      </c>
      <c r="E34" s="45">
        <v>0</v>
      </c>
      <c r="F34" s="46">
        <v>0</v>
      </c>
      <c r="G34" s="46">
        <v>0</v>
      </c>
      <c r="H34" s="46">
        <v>0</v>
      </c>
      <c r="I34" s="46">
        <v>0</v>
      </c>
      <c r="J34" s="46">
        <v>0</v>
      </c>
      <c r="K34" s="46">
        <v>0</v>
      </c>
      <c r="L34" s="46">
        <v>0</v>
      </c>
      <c r="M34" s="39">
        <f t="shared" si="3"/>
        <v>0</v>
      </c>
      <c r="N34" s="46">
        <v>0</v>
      </c>
    </row>
    <row r="35" spans="1:14" ht="46.5" thickTop="1" thickBot="1" x14ac:dyDescent="0.3">
      <c r="A35" s="42" t="s">
        <v>49</v>
      </c>
      <c r="B35" s="43">
        <v>2250</v>
      </c>
      <c r="C35" s="43">
        <v>130</v>
      </c>
      <c r="D35" s="46">
        <v>0</v>
      </c>
      <c r="E35" s="45">
        <v>0</v>
      </c>
      <c r="F35" s="46">
        <v>0</v>
      </c>
      <c r="G35" s="46">
        <v>0</v>
      </c>
      <c r="H35" s="46">
        <v>0</v>
      </c>
      <c r="I35" s="46">
        <v>0</v>
      </c>
      <c r="J35" s="46">
        <v>0</v>
      </c>
      <c r="K35" s="46">
        <v>0</v>
      </c>
      <c r="L35" s="46">
        <v>0</v>
      </c>
      <c r="M35" s="39">
        <f t="shared" si="3"/>
        <v>0</v>
      </c>
      <c r="N35" s="46">
        <v>0</v>
      </c>
    </row>
    <row r="36" spans="1:14" ht="69" thickTop="1" thickBot="1" x14ac:dyDescent="0.3">
      <c r="A36" s="51" t="s">
        <v>50</v>
      </c>
      <c r="B36" s="43">
        <v>2260</v>
      </c>
      <c r="C36" s="43">
        <v>140</v>
      </c>
      <c r="D36" s="46">
        <v>0</v>
      </c>
      <c r="E36" s="45">
        <v>0</v>
      </c>
      <c r="F36" s="46">
        <v>0</v>
      </c>
      <c r="G36" s="46">
        <v>0</v>
      </c>
      <c r="H36" s="46">
        <v>0</v>
      </c>
      <c r="I36" s="46">
        <v>0</v>
      </c>
      <c r="J36" s="46">
        <v>0</v>
      </c>
      <c r="K36" s="46">
        <v>0</v>
      </c>
      <c r="L36" s="46">
        <v>0</v>
      </c>
      <c r="M36" s="39">
        <f t="shared" si="3"/>
        <v>0</v>
      </c>
      <c r="N36" s="46">
        <v>0</v>
      </c>
    </row>
    <row r="37" spans="1:14" ht="69" thickTop="1" thickBot="1" x14ac:dyDescent="0.3">
      <c r="A37" s="51" t="s">
        <v>51</v>
      </c>
      <c r="B37" s="43">
        <v>2270</v>
      </c>
      <c r="C37" s="43">
        <v>150</v>
      </c>
      <c r="D37" s="45">
        <f>SUM(D38:D43)</f>
        <v>0</v>
      </c>
      <c r="E37" s="46">
        <v>0</v>
      </c>
      <c r="F37" s="45">
        <f t="shared" ref="F37:L37" si="6">SUM(F38:F43)</f>
        <v>0</v>
      </c>
      <c r="G37" s="45">
        <f t="shared" si="6"/>
        <v>0</v>
      </c>
      <c r="H37" s="45">
        <f t="shared" si="6"/>
        <v>0</v>
      </c>
      <c r="I37" s="45">
        <f t="shared" si="6"/>
        <v>0</v>
      </c>
      <c r="J37" s="45">
        <f t="shared" si="6"/>
        <v>0</v>
      </c>
      <c r="K37" s="45">
        <f t="shared" si="6"/>
        <v>0</v>
      </c>
      <c r="L37" s="45">
        <f t="shared" si="6"/>
        <v>0</v>
      </c>
      <c r="M37" s="39">
        <f t="shared" si="3"/>
        <v>0</v>
      </c>
      <c r="N37" s="45">
        <f>SUM(N38:N43)</f>
        <v>0</v>
      </c>
    </row>
    <row r="38" spans="1:14" ht="35.25" thickTop="1" thickBot="1" x14ac:dyDescent="0.3">
      <c r="A38" s="47" t="s">
        <v>52</v>
      </c>
      <c r="B38" s="40">
        <v>2271</v>
      </c>
      <c r="C38" s="40">
        <v>160</v>
      </c>
      <c r="D38" s="49">
        <v>0</v>
      </c>
      <c r="E38" s="50">
        <v>0</v>
      </c>
      <c r="F38" s="49">
        <v>0</v>
      </c>
      <c r="G38" s="49">
        <v>0</v>
      </c>
      <c r="H38" s="49">
        <v>0</v>
      </c>
      <c r="I38" s="49">
        <v>0</v>
      </c>
      <c r="J38" s="49">
        <v>0</v>
      </c>
      <c r="K38" s="49">
        <v>0</v>
      </c>
      <c r="L38" s="49">
        <v>0</v>
      </c>
      <c r="M38" s="39">
        <f t="shared" si="3"/>
        <v>0</v>
      </c>
      <c r="N38" s="49">
        <v>0</v>
      </c>
    </row>
    <row r="39" spans="1:14" ht="57.75" thickTop="1" thickBot="1" x14ac:dyDescent="0.3">
      <c r="A39" s="47" t="s">
        <v>53</v>
      </c>
      <c r="B39" s="40">
        <v>2272</v>
      </c>
      <c r="C39" s="40">
        <v>170</v>
      </c>
      <c r="D39" s="49">
        <v>0</v>
      </c>
      <c r="E39" s="50">
        <v>0</v>
      </c>
      <c r="F39" s="49">
        <v>0</v>
      </c>
      <c r="G39" s="49">
        <v>0</v>
      </c>
      <c r="H39" s="49">
        <v>0</v>
      </c>
      <c r="I39" s="49">
        <v>0</v>
      </c>
      <c r="J39" s="49">
        <v>0</v>
      </c>
      <c r="K39" s="49">
        <v>0</v>
      </c>
      <c r="L39" s="49">
        <v>0</v>
      </c>
      <c r="M39" s="39">
        <f t="shared" si="3"/>
        <v>0</v>
      </c>
      <c r="N39" s="49">
        <v>0</v>
      </c>
    </row>
    <row r="40" spans="1:14" ht="35.25" thickTop="1" thickBot="1" x14ac:dyDescent="0.3">
      <c r="A40" s="47" t="s">
        <v>54</v>
      </c>
      <c r="B40" s="40">
        <v>2273</v>
      </c>
      <c r="C40" s="40">
        <v>180</v>
      </c>
      <c r="D40" s="49">
        <v>0</v>
      </c>
      <c r="E40" s="50">
        <v>0</v>
      </c>
      <c r="F40" s="49">
        <v>0</v>
      </c>
      <c r="G40" s="49">
        <v>0</v>
      </c>
      <c r="H40" s="49">
        <v>0</v>
      </c>
      <c r="I40" s="49">
        <v>0</v>
      </c>
      <c r="J40" s="49">
        <v>0</v>
      </c>
      <c r="K40" s="49">
        <v>0</v>
      </c>
      <c r="L40" s="49">
        <v>0</v>
      </c>
      <c r="M40" s="39">
        <f t="shared" si="3"/>
        <v>0</v>
      </c>
      <c r="N40" s="49">
        <v>0</v>
      </c>
    </row>
    <row r="41" spans="1:14" ht="35.25" thickTop="1" thickBot="1" x14ac:dyDescent="0.3">
      <c r="A41" s="47" t="s">
        <v>55</v>
      </c>
      <c r="B41" s="40">
        <v>2274</v>
      </c>
      <c r="C41" s="40">
        <v>190</v>
      </c>
      <c r="D41" s="49">
        <v>0</v>
      </c>
      <c r="E41" s="50">
        <v>0</v>
      </c>
      <c r="F41" s="49">
        <v>0</v>
      </c>
      <c r="G41" s="49">
        <v>0</v>
      </c>
      <c r="H41" s="49">
        <v>0</v>
      </c>
      <c r="I41" s="49">
        <v>0</v>
      </c>
      <c r="J41" s="49">
        <v>0</v>
      </c>
      <c r="K41" s="49">
        <v>0</v>
      </c>
      <c r="L41" s="49">
        <v>0</v>
      </c>
      <c r="M41" s="39">
        <f t="shared" si="3"/>
        <v>0</v>
      </c>
      <c r="N41" s="49">
        <v>0</v>
      </c>
    </row>
    <row r="42" spans="1:14" ht="46.5" thickTop="1" thickBot="1" x14ac:dyDescent="0.3">
      <c r="A42" s="47" t="s">
        <v>56</v>
      </c>
      <c r="B42" s="40">
        <v>2275</v>
      </c>
      <c r="C42" s="40">
        <v>200</v>
      </c>
      <c r="D42" s="49">
        <v>0</v>
      </c>
      <c r="E42" s="50">
        <v>0</v>
      </c>
      <c r="F42" s="49">
        <v>0</v>
      </c>
      <c r="G42" s="49">
        <v>0</v>
      </c>
      <c r="H42" s="49">
        <v>0</v>
      </c>
      <c r="I42" s="49">
        <v>0</v>
      </c>
      <c r="J42" s="49">
        <v>0</v>
      </c>
      <c r="K42" s="49">
        <v>0</v>
      </c>
      <c r="L42" s="49">
        <v>0</v>
      </c>
      <c r="M42" s="39">
        <f t="shared" si="3"/>
        <v>0</v>
      </c>
      <c r="N42" s="49">
        <v>0</v>
      </c>
    </row>
    <row r="43" spans="1:14" ht="35.25" thickTop="1" thickBot="1" x14ac:dyDescent="0.3">
      <c r="A43" s="47" t="s">
        <v>57</v>
      </c>
      <c r="B43" s="40">
        <v>2276</v>
      </c>
      <c r="C43" s="40">
        <v>210</v>
      </c>
      <c r="D43" s="49">
        <v>0</v>
      </c>
      <c r="E43" s="50">
        <v>0</v>
      </c>
      <c r="F43" s="49">
        <v>0</v>
      </c>
      <c r="G43" s="49">
        <v>0</v>
      </c>
      <c r="H43" s="49">
        <v>0</v>
      </c>
      <c r="I43" s="49">
        <v>0</v>
      </c>
      <c r="J43" s="49">
        <v>0</v>
      </c>
      <c r="K43" s="49">
        <v>0</v>
      </c>
      <c r="L43" s="49">
        <v>0</v>
      </c>
      <c r="M43" s="39">
        <f t="shared" si="3"/>
        <v>0</v>
      </c>
      <c r="N43" s="49">
        <v>0</v>
      </c>
    </row>
    <row r="44" spans="1:14" ht="114" thickTop="1" thickBot="1" x14ac:dyDescent="0.3">
      <c r="A44" s="51" t="s">
        <v>58</v>
      </c>
      <c r="B44" s="43">
        <v>2280</v>
      </c>
      <c r="C44" s="43">
        <v>220</v>
      </c>
      <c r="D44" s="45">
        <f>SUM(D45:D46)</f>
        <v>0</v>
      </c>
      <c r="E44" s="45">
        <v>0</v>
      </c>
      <c r="F44" s="45">
        <f t="shared" ref="F44:L44" si="7">SUM(F45:F46)</f>
        <v>0</v>
      </c>
      <c r="G44" s="45">
        <f t="shared" si="7"/>
        <v>0</v>
      </c>
      <c r="H44" s="45">
        <f t="shared" si="7"/>
        <v>0</v>
      </c>
      <c r="I44" s="45">
        <f t="shared" si="7"/>
        <v>0</v>
      </c>
      <c r="J44" s="45">
        <f t="shared" si="7"/>
        <v>0</v>
      </c>
      <c r="K44" s="45">
        <f t="shared" si="7"/>
        <v>0</v>
      </c>
      <c r="L44" s="45">
        <f t="shared" si="7"/>
        <v>0</v>
      </c>
      <c r="M44" s="39">
        <f t="shared" si="3"/>
        <v>0</v>
      </c>
      <c r="N44" s="45">
        <f>SUM(N45:N46)</f>
        <v>0</v>
      </c>
    </row>
    <row r="45" spans="1:14" ht="147.75" thickTop="1" thickBot="1" x14ac:dyDescent="0.3">
      <c r="A45" s="54" t="s">
        <v>59</v>
      </c>
      <c r="B45" s="40">
        <v>2281</v>
      </c>
      <c r="C45" s="40">
        <v>230</v>
      </c>
      <c r="D45" s="49">
        <v>0</v>
      </c>
      <c r="E45" s="49">
        <v>0</v>
      </c>
      <c r="F45" s="49">
        <v>0</v>
      </c>
      <c r="G45" s="49">
        <v>0</v>
      </c>
      <c r="H45" s="49">
        <v>0</v>
      </c>
      <c r="I45" s="49">
        <v>0</v>
      </c>
      <c r="J45" s="49">
        <v>0</v>
      </c>
      <c r="K45" s="49">
        <v>0</v>
      </c>
      <c r="L45" s="49">
        <v>0</v>
      </c>
      <c r="M45" s="39">
        <f t="shared" si="3"/>
        <v>0</v>
      </c>
      <c r="N45" s="49">
        <v>0</v>
      </c>
    </row>
    <row r="46" spans="1:14" ht="114" thickTop="1" thickBot="1" x14ac:dyDescent="0.3">
      <c r="A46" s="47" t="s">
        <v>60</v>
      </c>
      <c r="B46" s="40">
        <v>2282</v>
      </c>
      <c r="C46" s="40">
        <v>240</v>
      </c>
      <c r="D46" s="49">
        <v>0</v>
      </c>
      <c r="E46" s="49">
        <v>0</v>
      </c>
      <c r="F46" s="49">
        <v>0</v>
      </c>
      <c r="G46" s="49">
        <v>0</v>
      </c>
      <c r="H46" s="49">
        <v>0</v>
      </c>
      <c r="I46" s="49">
        <v>0</v>
      </c>
      <c r="J46" s="49">
        <v>0</v>
      </c>
      <c r="K46" s="49">
        <v>0</v>
      </c>
      <c r="L46" s="49">
        <v>0</v>
      </c>
      <c r="M46" s="39">
        <f t="shared" si="3"/>
        <v>0</v>
      </c>
      <c r="N46" s="49">
        <v>0</v>
      </c>
    </row>
    <row r="47" spans="1:14" ht="54" thickTop="1" thickBot="1" x14ac:dyDescent="0.3">
      <c r="A47" s="41" t="s">
        <v>61</v>
      </c>
      <c r="B47" s="37">
        <v>2400</v>
      </c>
      <c r="C47" s="37">
        <v>250</v>
      </c>
      <c r="D47" s="53">
        <f t="shared" ref="D47:L47" si="8">SUM(D48:D49)</f>
        <v>0</v>
      </c>
      <c r="E47" s="53">
        <f t="shared" si="8"/>
        <v>0</v>
      </c>
      <c r="F47" s="53">
        <f>SUM(F48:F49)</f>
        <v>0</v>
      </c>
      <c r="G47" s="53">
        <f>SUM(G48:G49)</f>
        <v>0</v>
      </c>
      <c r="H47" s="53">
        <f t="shared" si="8"/>
        <v>0</v>
      </c>
      <c r="I47" s="53">
        <f t="shared" si="8"/>
        <v>0</v>
      </c>
      <c r="J47" s="53">
        <f t="shared" si="8"/>
        <v>0</v>
      </c>
      <c r="K47" s="53">
        <f>SUM(K48:K49)</f>
        <v>0</v>
      </c>
      <c r="L47" s="53">
        <f t="shared" si="8"/>
        <v>0</v>
      </c>
      <c r="M47" s="39">
        <f t="shared" si="3"/>
        <v>0</v>
      </c>
      <c r="N47" s="53">
        <f>SUM(N48:N49)</f>
        <v>0</v>
      </c>
    </row>
    <row r="48" spans="1:14" ht="69" thickTop="1" thickBot="1" x14ac:dyDescent="0.3">
      <c r="A48" s="55" t="s">
        <v>62</v>
      </c>
      <c r="B48" s="43">
        <v>2410</v>
      </c>
      <c r="C48" s="43">
        <v>260</v>
      </c>
      <c r="D48" s="46">
        <v>0</v>
      </c>
      <c r="E48" s="45">
        <v>0</v>
      </c>
      <c r="F48" s="46">
        <v>0</v>
      </c>
      <c r="G48" s="46">
        <v>0</v>
      </c>
      <c r="H48" s="46">
        <v>0</v>
      </c>
      <c r="I48" s="46">
        <v>0</v>
      </c>
      <c r="J48" s="46">
        <v>0</v>
      </c>
      <c r="K48" s="46">
        <v>0</v>
      </c>
      <c r="L48" s="46">
        <v>0</v>
      </c>
      <c r="M48" s="39">
        <f t="shared" si="3"/>
        <v>0</v>
      </c>
      <c r="N48" s="46">
        <v>0</v>
      </c>
    </row>
    <row r="49" spans="1:14" ht="69" thickTop="1" thickBot="1" x14ac:dyDescent="0.3">
      <c r="A49" s="55" t="s">
        <v>63</v>
      </c>
      <c r="B49" s="43">
        <v>2420</v>
      </c>
      <c r="C49" s="43">
        <v>270</v>
      </c>
      <c r="D49" s="46">
        <v>0</v>
      </c>
      <c r="E49" s="45">
        <v>0</v>
      </c>
      <c r="F49" s="46">
        <v>0</v>
      </c>
      <c r="G49" s="46">
        <v>0</v>
      </c>
      <c r="H49" s="46">
        <v>0</v>
      </c>
      <c r="I49" s="46">
        <v>0</v>
      </c>
      <c r="J49" s="46">
        <v>0</v>
      </c>
      <c r="K49" s="46">
        <v>0</v>
      </c>
      <c r="L49" s="46">
        <v>0</v>
      </c>
      <c r="M49" s="39">
        <f t="shared" si="3"/>
        <v>0</v>
      </c>
      <c r="N49" s="46">
        <v>0</v>
      </c>
    </row>
    <row r="50" spans="1:14" ht="33" thickTop="1" thickBot="1" x14ac:dyDescent="0.3">
      <c r="A50" s="56" t="s">
        <v>64</v>
      </c>
      <c r="B50" s="37">
        <v>2600</v>
      </c>
      <c r="C50" s="37">
        <v>280</v>
      </c>
      <c r="D50" s="53">
        <f t="shared" ref="D50:L50" si="9">SUM(D51:D53)</f>
        <v>0</v>
      </c>
      <c r="E50" s="53">
        <f t="shared" si="9"/>
        <v>0</v>
      </c>
      <c r="F50" s="53">
        <f>SUM(F51:F53)</f>
        <v>0</v>
      </c>
      <c r="G50" s="53">
        <f>SUM(G51:G53)</f>
        <v>0</v>
      </c>
      <c r="H50" s="53">
        <f t="shared" si="9"/>
        <v>0</v>
      </c>
      <c r="I50" s="53">
        <f t="shared" si="9"/>
        <v>0</v>
      </c>
      <c r="J50" s="53">
        <f t="shared" si="9"/>
        <v>0</v>
      </c>
      <c r="K50" s="53">
        <f>SUM(K51:K53)</f>
        <v>0</v>
      </c>
      <c r="L50" s="53">
        <f t="shared" si="9"/>
        <v>0</v>
      </c>
      <c r="M50" s="39">
        <f t="shared" si="3"/>
        <v>0</v>
      </c>
      <c r="N50" s="53">
        <f>SUM(N51:N53)</f>
        <v>0</v>
      </c>
    </row>
    <row r="51" spans="1:14" ht="125.25" thickTop="1" thickBot="1" x14ac:dyDescent="0.3">
      <c r="A51" s="51" t="s">
        <v>65</v>
      </c>
      <c r="B51" s="43">
        <v>2610</v>
      </c>
      <c r="C51" s="43">
        <v>290</v>
      </c>
      <c r="D51" s="57">
        <v>0</v>
      </c>
      <c r="E51" s="58">
        <v>0</v>
      </c>
      <c r="F51" s="57">
        <v>0</v>
      </c>
      <c r="G51" s="57">
        <v>0</v>
      </c>
      <c r="H51" s="57">
        <v>0</v>
      </c>
      <c r="I51" s="57">
        <v>0</v>
      </c>
      <c r="J51" s="57">
        <v>0</v>
      </c>
      <c r="K51" s="57">
        <v>0</v>
      </c>
      <c r="L51" s="57">
        <v>0</v>
      </c>
      <c r="M51" s="39">
        <f t="shared" si="3"/>
        <v>0</v>
      </c>
      <c r="N51" s="57">
        <v>0</v>
      </c>
    </row>
    <row r="52" spans="1:14" ht="102.75" thickTop="1" thickBot="1" x14ac:dyDescent="0.3">
      <c r="A52" s="51" t="s">
        <v>66</v>
      </c>
      <c r="B52" s="43">
        <v>2620</v>
      </c>
      <c r="C52" s="43">
        <v>300</v>
      </c>
      <c r="D52" s="57">
        <v>0</v>
      </c>
      <c r="E52" s="58">
        <v>0</v>
      </c>
      <c r="F52" s="57">
        <v>0</v>
      </c>
      <c r="G52" s="57">
        <v>0</v>
      </c>
      <c r="H52" s="57">
        <v>0</v>
      </c>
      <c r="I52" s="57">
        <v>0</v>
      </c>
      <c r="J52" s="57">
        <v>0</v>
      </c>
      <c r="K52" s="57">
        <v>0</v>
      </c>
      <c r="L52" s="57">
        <v>0</v>
      </c>
      <c r="M52" s="39">
        <f t="shared" si="3"/>
        <v>0</v>
      </c>
      <c r="N52" s="57">
        <v>0</v>
      </c>
    </row>
    <row r="53" spans="1:14" ht="125.25" thickTop="1" thickBot="1" x14ac:dyDescent="0.3">
      <c r="A53" s="55" t="s">
        <v>67</v>
      </c>
      <c r="B53" s="43">
        <v>2630</v>
      </c>
      <c r="C53" s="43">
        <v>310</v>
      </c>
      <c r="D53" s="57">
        <v>0</v>
      </c>
      <c r="E53" s="58">
        <v>0</v>
      </c>
      <c r="F53" s="57">
        <v>0</v>
      </c>
      <c r="G53" s="57">
        <v>0</v>
      </c>
      <c r="H53" s="57">
        <v>0</v>
      </c>
      <c r="I53" s="57">
        <v>0</v>
      </c>
      <c r="J53" s="57">
        <v>0</v>
      </c>
      <c r="K53" s="57">
        <v>0</v>
      </c>
      <c r="L53" s="57">
        <v>0</v>
      </c>
      <c r="M53" s="39">
        <f t="shared" si="3"/>
        <v>0</v>
      </c>
      <c r="N53" s="57">
        <v>0</v>
      </c>
    </row>
    <row r="54" spans="1:14" ht="33" thickTop="1" thickBot="1" x14ac:dyDescent="0.3">
      <c r="A54" s="52" t="s">
        <v>68</v>
      </c>
      <c r="B54" s="37">
        <v>2700</v>
      </c>
      <c r="C54" s="37">
        <v>320</v>
      </c>
      <c r="D54" s="59">
        <f t="shared" ref="D54:L54" si="10">SUM(D55:D57)</f>
        <v>0</v>
      </c>
      <c r="E54" s="59">
        <v>0</v>
      </c>
      <c r="F54" s="59">
        <f>SUM(F55:F57)</f>
        <v>0</v>
      </c>
      <c r="G54" s="59">
        <f>SUM(G55:G57)</f>
        <v>0</v>
      </c>
      <c r="H54" s="59">
        <f t="shared" si="10"/>
        <v>0</v>
      </c>
      <c r="I54" s="59">
        <f t="shared" si="10"/>
        <v>0</v>
      </c>
      <c r="J54" s="59">
        <f t="shared" si="10"/>
        <v>0</v>
      </c>
      <c r="K54" s="59">
        <f>SUM(K55:K57)</f>
        <v>0</v>
      </c>
      <c r="L54" s="59">
        <f t="shared" si="10"/>
        <v>0</v>
      </c>
      <c r="M54" s="39">
        <f t="shared" si="3"/>
        <v>0</v>
      </c>
      <c r="N54" s="59">
        <f>SUM(N55:N57)</f>
        <v>0</v>
      </c>
    </row>
    <row r="55" spans="1:14" ht="35.25" thickTop="1" thickBot="1" x14ac:dyDescent="0.3">
      <c r="A55" s="51" t="s">
        <v>69</v>
      </c>
      <c r="B55" s="43">
        <v>2710</v>
      </c>
      <c r="C55" s="43">
        <v>330</v>
      </c>
      <c r="D55" s="57">
        <v>0</v>
      </c>
      <c r="E55" s="58">
        <v>0</v>
      </c>
      <c r="F55" s="57">
        <v>0</v>
      </c>
      <c r="G55" s="57">
        <v>0</v>
      </c>
      <c r="H55" s="57">
        <v>0</v>
      </c>
      <c r="I55" s="57">
        <v>0</v>
      </c>
      <c r="J55" s="57">
        <v>0</v>
      </c>
      <c r="K55" s="57">
        <v>0</v>
      </c>
      <c r="L55" s="57">
        <v>0</v>
      </c>
      <c r="M55" s="39">
        <f t="shared" si="3"/>
        <v>0</v>
      </c>
      <c r="N55" s="57">
        <v>0</v>
      </c>
    </row>
    <row r="56" spans="1:14" ht="16.5" thickTop="1" thickBot="1" x14ac:dyDescent="0.3">
      <c r="A56" s="51" t="s">
        <v>70</v>
      </c>
      <c r="B56" s="43">
        <v>2720</v>
      </c>
      <c r="C56" s="43">
        <v>340</v>
      </c>
      <c r="D56" s="57">
        <v>0</v>
      </c>
      <c r="E56" s="58">
        <v>0</v>
      </c>
      <c r="F56" s="57">
        <v>0</v>
      </c>
      <c r="G56" s="57">
        <v>0</v>
      </c>
      <c r="H56" s="57">
        <v>0</v>
      </c>
      <c r="I56" s="57">
        <v>0</v>
      </c>
      <c r="J56" s="57">
        <v>0</v>
      </c>
      <c r="K56" s="57">
        <v>0</v>
      </c>
      <c r="L56" s="57">
        <v>0</v>
      </c>
      <c r="M56" s="39">
        <f t="shared" si="3"/>
        <v>0</v>
      </c>
      <c r="N56" s="57">
        <v>0</v>
      </c>
    </row>
    <row r="57" spans="1:14" ht="35.25" thickTop="1" thickBot="1" x14ac:dyDescent="0.3">
      <c r="A57" s="51" t="s">
        <v>71</v>
      </c>
      <c r="B57" s="43">
        <v>2730</v>
      </c>
      <c r="C57" s="43">
        <v>350</v>
      </c>
      <c r="D57" s="57">
        <v>0</v>
      </c>
      <c r="E57" s="58">
        <v>0</v>
      </c>
      <c r="F57" s="57">
        <v>0</v>
      </c>
      <c r="G57" s="57">
        <v>0</v>
      </c>
      <c r="H57" s="57">
        <v>0</v>
      </c>
      <c r="I57" s="57">
        <v>0</v>
      </c>
      <c r="J57" s="57">
        <v>0</v>
      </c>
      <c r="K57" s="57">
        <v>0</v>
      </c>
      <c r="L57" s="57">
        <v>0</v>
      </c>
      <c r="M57" s="39">
        <f t="shared" si="3"/>
        <v>0</v>
      </c>
      <c r="N57" s="57">
        <v>0</v>
      </c>
    </row>
    <row r="58" spans="1:14" ht="33" thickTop="1" thickBot="1" x14ac:dyDescent="0.3">
      <c r="A58" s="52" t="s">
        <v>72</v>
      </c>
      <c r="B58" s="37">
        <v>2800</v>
      </c>
      <c r="C58" s="37">
        <v>360</v>
      </c>
      <c r="D58" s="60">
        <v>0</v>
      </c>
      <c r="E58" s="59">
        <v>0</v>
      </c>
      <c r="F58" s="60">
        <v>0</v>
      </c>
      <c r="G58" s="60">
        <v>0</v>
      </c>
      <c r="H58" s="60">
        <v>0</v>
      </c>
      <c r="I58" s="60">
        <v>0</v>
      </c>
      <c r="J58" s="60">
        <v>0</v>
      </c>
      <c r="K58" s="60">
        <v>0</v>
      </c>
      <c r="L58" s="60">
        <v>0</v>
      </c>
      <c r="M58" s="39">
        <f t="shared" si="3"/>
        <v>0</v>
      </c>
      <c r="N58" s="60">
        <v>0</v>
      </c>
    </row>
    <row r="59" spans="1:14" ht="22.5" thickTop="1" thickBot="1" x14ac:dyDescent="0.3">
      <c r="A59" s="37" t="s">
        <v>73</v>
      </c>
      <c r="B59" s="37">
        <v>3000</v>
      </c>
      <c r="C59" s="37">
        <v>370</v>
      </c>
      <c r="D59" s="59">
        <f t="shared" ref="D59:L59" si="11">D60+D74</f>
        <v>218000</v>
      </c>
      <c r="E59" s="59">
        <f t="shared" si="11"/>
        <v>0</v>
      </c>
      <c r="F59" s="59">
        <f>F60+F74</f>
        <v>0</v>
      </c>
      <c r="G59" s="59">
        <f>G60+G74</f>
        <v>0</v>
      </c>
      <c r="H59" s="59">
        <f t="shared" si="11"/>
        <v>0</v>
      </c>
      <c r="I59" s="59">
        <f t="shared" si="11"/>
        <v>218000</v>
      </c>
      <c r="J59" s="59">
        <f t="shared" si="11"/>
        <v>218000</v>
      </c>
      <c r="K59" s="59">
        <f>K60+K74</f>
        <v>0</v>
      </c>
      <c r="L59" s="59">
        <f t="shared" si="11"/>
        <v>0</v>
      </c>
      <c r="M59" s="39">
        <f t="shared" si="3"/>
        <v>0</v>
      </c>
      <c r="N59" s="59">
        <f>N60+N74</f>
        <v>0</v>
      </c>
    </row>
    <row r="60" spans="1:14" ht="33" thickTop="1" thickBot="1" x14ac:dyDescent="0.3">
      <c r="A60" s="41" t="s">
        <v>74</v>
      </c>
      <c r="B60" s="37">
        <v>3100</v>
      </c>
      <c r="C60" s="37">
        <v>380</v>
      </c>
      <c r="D60" s="59">
        <f t="shared" ref="D60:L60" si="12">D61+D62+D65+D68+D72+D73</f>
        <v>218000</v>
      </c>
      <c r="E60" s="59">
        <f t="shared" si="12"/>
        <v>0</v>
      </c>
      <c r="F60" s="59">
        <f>F61+F62+F65+F68+F72+F73</f>
        <v>0</v>
      </c>
      <c r="G60" s="59">
        <f>G61+G62+G65+G68+G72+G73</f>
        <v>0</v>
      </c>
      <c r="H60" s="59">
        <f t="shared" si="12"/>
        <v>0</v>
      </c>
      <c r="I60" s="59">
        <f t="shared" si="12"/>
        <v>218000</v>
      </c>
      <c r="J60" s="59">
        <f t="shared" si="12"/>
        <v>218000</v>
      </c>
      <c r="K60" s="59">
        <f>K61+K62+K65+K68+K72+K73</f>
        <v>0</v>
      </c>
      <c r="L60" s="59">
        <f t="shared" si="12"/>
        <v>0</v>
      </c>
      <c r="M60" s="39">
        <f t="shared" si="3"/>
        <v>0</v>
      </c>
      <c r="N60" s="59">
        <f>N61+N62+N65+N68+N72+N73</f>
        <v>0</v>
      </c>
    </row>
    <row r="61" spans="1:14" ht="91.5" thickTop="1" thickBot="1" x14ac:dyDescent="0.3">
      <c r="A61" s="51" t="s">
        <v>75</v>
      </c>
      <c r="B61" s="43">
        <v>3110</v>
      </c>
      <c r="C61" s="43">
        <v>390</v>
      </c>
      <c r="D61" s="57">
        <v>218000</v>
      </c>
      <c r="E61" s="58">
        <v>0</v>
      </c>
      <c r="F61" s="57">
        <v>0</v>
      </c>
      <c r="G61" s="57">
        <v>0</v>
      </c>
      <c r="H61" s="57">
        <v>0</v>
      </c>
      <c r="I61" s="57">
        <v>218000</v>
      </c>
      <c r="J61" s="57">
        <v>218000</v>
      </c>
      <c r="K61" s="57">
        <v>0</v>
      </c>
      <c r="L61" s="57">
        <v>0</v>
      </c>
      <c r="M61" s="39">
        <f t="shared" si="3"/>
        <v>0</v>
      </c>
      <c r="N61" s="57">
        <v>0</v>
      </c>
    </row>
    <row r="62" spans="1:14" ht="69" thickTop="1" thickBot="1" x14ac:dyDescent="0.3">
      <c r="A62" s="55" t="s">
        <v>76</v>
      </c>
      <c r="B62" s="43">
        <v>3120</v>
      </c>
      <c r="C62" s="43">
        <v>400</v>
      </c>
      <c r="D62" s="61">
        <f t="shared" ref="D62:L62" si="13">SUM(D63:D64)</f>
        <v>0</v>
      </c>
      <c r="E62" s="61">
        <f t="shared" si="13"/>
        <v>0</v>
      </c>
      <c r="F62" s="61">
        <f>SUM(F63:F64)</f>
        <v>0</v>
      </c>
      <c r="G62" s="61">
        <f>SUM(G63:G64)</f>
        <v>0</v>
      </c>
      <c r="H62" s="61">
        <f t="shared" si="13"/>
        <v>0</v>
      </c>
      <c r="I62" s="61">
        <f t="shared" si="13"/>
        <v>0</v>
      </c>
      <c r="J62" s="61">
        <f t="shared" si="13"/>
        <v>0</v>
      </c>
      <c r="K62" s="61">
        <f>SUM(K63:K64)</f>
        <v>0</v>
      </c>
      <c r="L62" s="61">
        <f t="shared" si="13"/>
        <v>0</v>
      </c>
      <c r="M62" s="39">
        <f t="shared" si="3"/>
        <v>0</v>
      </c>
      <c r="N62" s="61">
        <f>SUM(N63:N64)</f>
        <v>0</v>
      </c>
    </row>
    <row r="63" spans="1:14" ht="57.75" thickTop="1" thickBot="1" x14ac:dyDescent="0.3">
      <c r="A63" s="47" t="s">
        <v>77</v>
      </c>
      <c r="B63" s="40">
        <v>3121</v>
      </c>
      <c r="C63" s="40">
        <v>410</v>
      </c>
      <c r="D63" s="62">
        <v>0</v>
      </c>
      <c r="E63" s="63">
        <v>0</v>
      </c>
      <c r="F63" s="62">
        <v>0</v>
      </c>
      <c r="G63" s="62">
        <v>0</v>
      </c>
      <c r="H63" s="62">
        <v>0</v>
      </c>
      <c r="I63" s="62">
        <v>0</v>
      </c>
      <c r="J63" s="62">
        <v>0</v>
      </c>
      <c r="K63" s="62">
        <v>0</v>
      </c>
      <c r="L63" s="62">
        <v>0</v>
      </c>
      <c r="M63" s="39">
        <f t="shared" si="3"/>
        <v>0</v>
      </c>
      <c r="N63" s="62">
        <v>0</v>
      </c>
    </row>
    <row r="64" spans="1:14" ht="69" thickTop="1" thickBot="1" x14ac:dyDescent="0.3">
      <c r="A64" s="47" t="s">
        <v>78</v>
      </c>
      <c r="B64" s="40">
        <v>3122</v>
      </c>
      <c r="C64" s="40">
        <v>420</v>
      </c>
      <c r="D64" s="62">
        <v>0</v>
      </c>
      <c r="E64" s="63">
        <v>0</v>
      </c>
      <c r="F64" s="62">
        <v>0</v>
      </c>
      <c r="G64" s="62">
        <v>0</v>
      </c>
      <c r="H64" s="62">
        <v>0</v>
      </c>
      <c r="I64" s="62">
        <v>0</v>
      </c>
      <c r="J64" s="62">
        <v>0</v>
      </c>
      <c r="K64" s="62">
        <v>0</v>
      </c>
      <c r="L64" s="62">
        <v>0</v>
      </c>
      <c r="M64" s="39">
        <f t="shared" si="3"/>
        <v>0</v>
      </c>
      <c r="N64" s="62">
        <v>0</v>
      </c>
    </row>
    <row r="65" spans="1:14" ht="24" thickTop="1" thickBot="1" x14ac:dyDescent="0.3">
      <c r="A65" s="42" t="s">
        <v>79</v>
      </c>
      <c r="B65" s="43">
        <v>3130</v>
      </c>
      <c r="C65" s="43">
        <v>430</v>
      </c>
      <c r="D65" s="58">
        <f t="shared" ref="D65:L65" si="14">SUM(D66:D67)</f>
        <v>0</v>
      </c>
      <c r="E65" s="58">
        <f t="shared" si="14"/>
        <v>0</v>
      </c>
      <c r="F65" s="58">
        <f>SUM(F66:F67)</f>
        <v>0</v>
      </c>
      <c r="G65" s="58">
        <f>SUM(G66:G67)</f>
        <v>0</v>
      </c>
      <c r="H65" s="58">
        <f t="shared" si="14"/>
        <v>0</v>
      </c>
      <c r="I65" s="58">
        <f t="shared" si="14"/>
        <v>0</v>
      </c>
      <c r="J65" s="58">
        <f t="shared" si="14"/>
        <v>0</v>
      </c>
      <c r="K65" s="58">
        <f>SUM(K66:K67)</f>
        <v>0</v>
      </c>
      <c r="L65" s="58">
        <f t="shared" si="14"/>
        <v>0</v>
      </c>
      <c r="M65" s="39">
        <f t="shared" si="3"/>
        <v>0</v>
      </c>
      <c r="N65" s="58">
        <f>SUM(N66:N67)</f>
        <v>0</v>
      </c>
    </row>
    <row r="66" spans="1:14" ht="80.25" thickTop="1" thickBot="1" x14ac:dyDescent="0.3">
      <c r="A66" s="47" t="s">
        <v>80</v>
      </c>
      <c r="B66" s="40">
        <v>3131</v>
      </c>
      <c r="C66" s="40">
        <v>440</v>
      </c>
      <c r="D66" s="62">
        <v>0</v>
      </c>
      <c r="E66" s="63">
        <v>0</v>
      </c>
      <c r="F66" s="62">
        <v>0</v>
      </c>
      <c r="G66" s="62">
        <v>0</v>
      </c>
      <c r="H66" s="62">
        <v>0</v>
      </c>
      <c r="I66" s="62">
        <v>0</v>
      </c>
      <c r="J66" s="62">
        <v>0</v>
      </c>
      <c r="K66" s="62">
        <v>0</v>
      </c>
      <c r="L66" s="62">
        <v>0</v>
      </c>
      <c r="M66" s="39">
        <f t="shared" si="3"/>
        <v>0</v>
      </c>
      <c r="N66" s="62">
        <v>0</v>
      </c>
    </row>
    <row r="67" spans="1:14" ht="57.75" thickTop="1" thickBot="1" x14ac:dyDescent="0.3">
      <c r="A67" s="47" t="s">
        <v>81</v>
      </c>
      <c r="B67" s="40">
        <v>3132</v>
      </c>
      <c r="C67" s="40">
        <v>450</v>
      </c>
      <c r="D67" s="62">
        <v>0</v>
      </c>
      <c r="E67" s="63">
        <v>0</v>
      </c>
      <c r="F67" s="62">
        <v>0</v>
      </c>
      <c r="G67" s="62">
        <v>0</v>
      </c>
      <c r="H67" s="62">
        <v>0</v>
      </c>
      <c r="I67" s="62">
        <v>0</v>
      </c>
      <c r="J67" s="62">
        <v>0</v>
      </c>
      <c r="K67" s="62">
        <v>0</v>
      </c>
      <c r="L67" s="62">
        <v>0</v>
      </c>
      <c r="M67" s="39">
        <f t="shared" si="3"/>
        <v>0</v>
      </c>
      <c r="N67" s="62">
        <v>0</v>
      </c>
    </row>
    <row r="68" spans="1:14" ht="46.5" thickTop="1" thickBot="1" x14ac:dyDescent="0.3">
      <c r="A68" s="42" t="s">
        <v>82</v>
      </c>
      <c r="B68" s="43">
        <v>3140</v>
      </c>
      <c r="C68" s="43">
        <v>460</v>
      </c>
      <c r="D68" s="58">
        <f t="shared" ref="D68:L68" si="15">SUM(D69:D71)</f>
        <v>0</v>
      </c>
      <c r="E68" s="58">
        <f t="shared" si="15"/>
        <v>0</v>
      </c>
      <c r="F68" s="58">
        <f>SUM(F69:F71)</f>
        <v>0</v>
      </c>
      <c r="G68" s="58">
        <f>SUM(G69:G71)</f>
        <v>0</v>
      </c>
      <c r="H68" s="58">
        <f t="shared" si="15"/>
        <v>0</v>
      </c>
      <c r="I68" s="58">
        <f t="shared" si="15"/>
        <v>0</v>
      </c>
      <c r="J68" s="58">
        <f t="shared" si="15"/>
        <v>0</v>
      </c>
      <c r="K68" s="58">
        <f>SUM(K69:K71)</f>
        <v>0</v>
      </c>
      <c r="L68" s="58">
        <f t="shared" si="15"/>
        <v>0</v>
      </c>
      <c r="M68" s="39">
        <f t="shared" si="3"/>
        <v>0</v>
      </c>
      <c r="N68" s="58">
        <f>SUM(N69:N71)</f>
        <v>0</v>
      </c>
    </row>
    <row r="69" spans="1:14" ht="81" thickTop="1" thickBot="1" x14ac:dyDescent="0.3">
      <c r="A69" s="64" t="s">
        <v>83</v>
      </c>
      <c r="B69" s="40">
        <v>3141</v>
      </c>
      <c r="C69" s="40">
        <v>470</v>
      </c>
      <c r="D69" s="62">
        <v>0</v>
      </c>
      <c r="E69" s="63">
        <v>0</v>
      </c>
      <c r="F69" s="62">
        <v>0</v>
      </c>
      <c r="G69" s="62">
        <v>0</v>
      </c>
      <c r="H69" s="62">
        <v>0</v>
      </c>
      <c r="I69" s="62">
        <v>0</v>
      </c>
      <c r="J69" s="62">
        <v>0</v>
      </c>
      <c r="K69" s="62">
        <v>0</v>
      </c>
      <c r="L69" s="62">
        <v>0</v>
      </c>
      <c r="M69" s="39">
        <f t="shared" si="3"/>
        <v>0</v>
      </c>
      <c r="N69" s="62">
        <v>0</v>
      </c>
    </row>
    <row r="70" spans="1:14" ht="69.75" thickTop="1" thickBot="1" x14ac:dyDescent="0.3">
      <c r="A70" s="64" t="s">
        <v>84</v>
      </c>
      <c r="B70" s="40">
        <v>3142</v>
      </c>
      <c r="C70" s="40">
        <v>480</v>
      </c>
      <c r="D70" s="62">
        <v>0</v>
      </c>
      <c r="E70" s="63">
        <v>0</v>
      </c>
      <c r="F70" s="62">
        <v>0</v>
      </c>
      <c r="G70" s="62">
        <v>0</v>
      </c>
      <c r="H70" s="62">
        <v>0</v>
      </c>
      <c r="I70" s="62">
        <v>0</v>
      </c>
      <c r="J70" s="62">
        <v>0</v>
      </c>
      <c r="K70" s="62">
        <v>0</v>
      </c>
      <c r="L70" s="62">
        <v>0</v>
      </c>
      <c r="M70" s="39">
        <f t="shared" si="3"/>
        <v>0</v>
      </c>
      <c r="N70" s="62">
        <v>0</v>
      </c>
    </row>
    <row r="71" spans="1:14" ht="81" thickTop="1" thickBot="1" x14ac:dyDescent="0.3">
      <c r="A71" s="64" t="s">
        <v>85</v>
      </c>
      <c r="B71" s="40">
        <v>3143</v>
      </c>
      <c r="C71" s="40">
        <v>490</v>
      </c>
      <c r="D71" s="62">
        <v>0</v>
      </c>
      <c r="E71" s="63">
        <v>0</v>
      </c>
      <c r="F71" s="62">
        <v>0</v>
      </c>
      <c r="G71" s="62">
        <v>0</v>
      </c>
      <c r="H71" s="62">
        <v>0</v>
      </c>
      <c r="I71" s="62">
        <v>0</v>
      </c>
      <c r="J71" s="62">
        <v>0</v>
      </c>
      <c r="K71" s="62">
        <v>0</v>
      </c>
      <c r="L71" s="62">
        <v>0</v>
      </c>
      <c r="M71" s="39">
        <f t="shared" si="3"/>
        <v>0</v>
      </c>
      <c r="N71" s="62">
        <v>0</v>
      </c>
    </row>
    <row r="72" spans="1:14" ht="46.5" thickTop="1" thickBot="1" x14ac:dyDescent="0.3">
      <c r="A72" s="42" t="s">
        <v>86</v>
      </c>
      <c r="B72" s="43">
        <v>3150</v>
      </c>
      <c r="C72" s="43">
        <v>500</v>
      </c>
      <c r="D72" s="57">
        <v>0</v>
      </c>
      <c r="E72" s="58">
        <v>0</v>
      </c>
      <c r="F72" s="57">
        <v>0</v>
      </c>
      <c r="G72" s="57">
        <v>0</v>
      </c>
      <c r="H72" s="57">
        <v>0</v>
      </c>
      <c r="I72" s="57">
        <v>0</v>
      </c>
      <c r="J72" s="57">
        <v>0</v>
      </c>
      <c r="K72" s="57">
        <v>0</v>
      </c>
      <c r="L72" s="57">
        <v>0</v>
      </c>
      <c r="M72" s="39">
        <f t="shared" si="3"/>
        <v>0</v>
      </c>
      <c r="N72" s="57">
        <v>0</v>
      </c>
    </row>
    <row r="73" spans="1:14" ht="57.75" thickTop="1" thickBot="1" x14ac:dyDescent="0.3">
      <c r="A73" s="42" t="s">
        <v>87</v>
      </c>
      <c r="B73" s="43">
        <v>3160</v>
      </c>
      <c r="C73" s="43">
        <v>510</v>
      </c>
      <c r="D73" s="57">
        <v>0</v>
      </c>
      <c r="E73" s="58">
        <v>0</v>
      </c>
      <c r="F73" s="57">
        <v>0</v>
      </c>
      <c r="G73" s="57">
        <v>0</v>
      </c>
      <c r="H73" s="57">
        <v>0</v>
      </c>
      <c r="I73" s="57">
        <v>0</v>
      </c>
      <c r="J73" s="57">
        <v>0</v>
      </c>
      <c r="K73" s="57">
        <v>0</v>
      </c>
      <c r="L73" s="57">
        <v>0</v>
      </c>
      <c r="M73" s="39">
        <f t="shared" si="3"/>
        <v>0</v>
      </c>
      <c r="N73" s="57">
        <v>0</v>
      </c>
    </row>
    <row r="74" spans="1:14" ht="43.5" thickTop="1" thickBot="1" x14ac:dyDescent="0.3">
      <c r="A74" s="41" t="s">
        <v>88</v>
      </c>
      <c r="B74" s="37">
        <v>3200</v>
      </c>
      <c r="C74" s="37">
        <v>520</v>
      </c>
      <c r="D74" s="59">
        <f t="shared" ref="D74:L74" si="16">SUM(D75:D78)</f>
        <v>0</v>
      </c>
      <c r="E74" s="59">
        <f t="shared" si="16"/>
        <v>0</v>
      </c>
      <c r="F74" s="59">
        <f>SUM(F75:F78)</f>
        <v>0</v>
      </c>
      <c r="G74" s="59">
        <f>SUM(G75:G78)</f>
        <v>0</v>
      </c>
      <c r="H74" s="59">
        <f t="shared" si="16"/>
        <v>0</v>
      </c>
      <c r="I74" s="59">
        <f t="shared" si="16"/>
        <v>0</v>
      </c>
      <c r="J74" s="59">
        <f t="shared" si="16"/>
        <v>0</v>
      </c>
      <c r="K74" s="59">
        <f>SUM(K75:K78)</f>
        <v>0</v>
      </c>
      <c r="L74" s="59">
        <f t="shared" si="16"/>
        <v>0</v>
      </c>
      <c r="M74" s="39">
        <f t="shared" si="3"/>
        <v>0</v>
      </c>
      <c r="N74" s="59">
        <f>SUM(N75:N78)</f>
        <v>0</v>
      </c>
    </row>
    <row r="75" spans="1:14" ht="102.75" thickTop="1" thickBot="1" x14ac:dyDescent="0.3">
      <c r="A75" s="51" t="s">
        <v>89</v>
      </c>
      <c r="B75" s="43">
        <v>3210</v>
      </c>
      <c r="C75" s="43">
        <v>530</v>
      </c>
      <c r="D75" s="65">
        <v>0</v>
      </c>
      <c r="E75" s="66">
        <v>0</v>
      </c>
      <c r="F75" s="65">
        <v>0</v>
      </c>
      <c r="G75" s="65">
        <v>0</v>
      </c>
      <c r="H75" s="65">
        <v>0</v>
      </c>
      <c r="I75" s="65">
        <v>0</v>
      </c>
      <c r="J75" s="65">
        <v>0</v>
      </c>
      <c r="K75" s="65">
        <v>0</v>
      </c>
      <c r="L75" s="65">
        <v>0</v>
      </c>
      <c r="M75" s="39">
        <f t="shared" si="3"/>
        <v>0</v>
      </c>
      <c r="N75" s="65">
        <v>0</v>
      </c>
    </row>
    <row r="76" spans="1:14" ht="102.75" thickTop="1" thickBot="1" x14ac:dyDescent="0.3">
      <c r="A76" s="51" t="s">
        <v>90</v>
      </c>
      <c r="B76" s="43">
        <v>3220</v>
      </c>
      <c r="C76" s="43">
        <v>540</v>
      </c>
      <c r="D76" s="65">
        <v>0</v>
      </c>
      <c r="E76" s="66">
        <v>0</v>
      </c>
      <c r="F76" s="65">
        <v>0</v>
      </c>
      <c r="G76" s="65">
        <v>0</v>
      </c>
      <c r="H76" s="65">
        <v>0</v>
      </c>
      <c r="I76" s="65">
        <v>0</v>
      </c>
      <c r="J76" s="65">
        <v>0</v>
      </c>
      <c r="K76" s="65">
        <v>0</v>
      </c>
      <c r="L76" s="65">
        <v>0</v>
      </c>
      <c r="M76" s="39">
        <f t="shared" si="3"/>
        <v>0</v>
      </c>
      <c r="N76" s="65">
        <v>0</v>
      </c>
    </row>
    <row r="77" spans="1:14" ht="125.25" thickTop="1" thickBot="1" x14ac:dyDescent="0.3">
      <c r="A77" s="42" t="s">
        <v>91</v>
      </c>
      <c r="B77" s="43">
        <v>3230</v>
      </c>
      <c r="C77" s="43">
        <v>550</v>
      </c>
      <c r="D77" s="65">
        <v>0</v>
      </c>
      <c r="E77" s="66">
        <v>0</v>
      </c>
      <c r="F77" s="65">
        <v>0</v>
      </c>
      <c r="G77" s="65">
        <v>0</v>
      </c>
      <c r="H77" s="65">
        <v>0</v>
      </c>
      <c r="I77" s="65">
        <v>0</v>
      </c>
      <c r="J77" s="65">
        <v>0</v>
      </c>
      <c r="K77" s="65">
        <v>0</v>
      </c>
      <c r="L77" s="65">
        <v>0</v>
      </c>
      <c r="M77" s="39">
        <f t="shared" si="3"/>
        <v>0</v>
      </c>
      <c r="N77" s="65">
        <v>0</v>
      </c>
    </row>
    <row r="78" spans="1:14" ht="46.5" thickTop="1" thickBot="1" x14ac:dyDescent="0.3">
      <c r="A78" s="51" t="s">
        <v>92</v>
      </c>
      <c r="B78" s="43">
        <v>3240</v>
      </c>
      <c r="C78" s="43">
        <v>560</v>
      </c>
      <c r="D78" s="57">
        <v>0</v>
      </c>
      <c r="E78" s="58">
        <v>0</v>
      </c>
      <c r="F78" s="57">
        <v>0</v>
      </c>
      <c r="G78" s="57">
        <v>0</v>
      </c>
      <c r="H78" s="57">
        <v>0</v>
      </c>
      <c r="I78" s="57">
        <v>0</v>
      </c>
      <c r="J78" s="57">
        <v>0</v>
      </c>
      <c r="K78" s="57">
        <v>0</v>
      </c>
      <c r="L78" s="57">
        <v>0</v>
      </c>
      <c r="M78" s="39">
        <f t="shared" si="3"/>
        <v>0</v>
      </c>
      <c r="N78" s="57">
        <v>0</v>
      </c>
    </row>
    <row r="79" spans="1:14" ht="33" thickTop="1" thickBot="1" x14ac:dyDescent="0.3">
      <c r="A79" s="37" t="s">
        <v>93</v>
      </c>
      <c r="B79" s="37">
        <v>4100</v>
      </c>
      <c r="C79" s="37">
        <v>570</v>
      </c>
      <c r="D79" s="66">
        <f t="shared" ref="D79:N79" si="17">SUM(D80)</f>
        <v>0</v>
      </c>
      <c r="E79" s="66">
        <f t="shared" si="17"/>
        <v>0</v>
      </c>
      <c r="F79" s="66">
        <f t="shared" si="17"/>
        <v>0</v>
      </c>
      <c r="G79" s="66">
        <f t="shared" si="17"/>
        <v>0</v>
      </c>
      <c r="H79" s="66">
        <f t="shared" si="17"/>
        <v>0</v>
      </c>
      <c r="I79" s="66">
        <f t="shared" si="17"/>
        <v>0</v>
      </c>
      <c r="J79" s="66">
        <f t="shared" si="17"/>
        <v>0</v>
      </c>
      <c r="K79" s="66">
        <f t="shared" si="17"/>
        <v>0</v>
      </c>
      <c r="L79" s="66">
        <f t="shared" si="17"/>
        <v>0</v>
      </c>
      <c r="M79" s="39">
        <f t="shared" si="3"/>
        <v>0</v>
      </c>
      <c r="N79" s="66">
        <f t="shared" si="17"/>
        <v>0</v>
      </c>
    </row>
    <row r="80" spans="1:14" ht="35.25" thickTop="1" thickBot="1" x14ac:dyDescent="0.3">
      <c r="A80" s="42" t="s">
        <v>94</v>
      </c>
      <c r="B80" s="43">
        <v>4110</v>
      </c>
      <c r="C80" s="43">
        <v>580</v>
      </c>
      <c r="D80" s="58">
        <f t="shared" ref="D80:L80" si="18">SUM(D81:D83)</f>
        <v>0</v>
      </c>
      <c r="E80" s="58">
        <f t="shared" si="18"/>
        <v>0</v>
      </c>
      <c r="F80" s="58">
        <f>SUM(F81:F83)</f>
        <v>0</v>
      </c>
      <c r="G80" s="58">
        <f>SUM(G81:G83)</f>
        <v>0</v>
      </c>
      <c r="H80" s="58">
        <f t="shared" si="18"/>
        <v>0</v>
      </c>
      <c r="I80" s="58">
        <f t="shared" si="18"/>
        <v>0</v>
      </c>
      <c r="J80" s="58">
        <f t="shared" si="18"/>
        <v>0</v>
      </c>
      <c r="K80" s="58">
        <f>SUM(K81:K83)</f>
        <v>0</v>
      </c>
      <c r="L80" s="58">
        <f t="shared" si="18"/>
        <v>0</v>
      </c>
      <c r="M80" s="39">
        <f t="shared" si="3"/>
        <v>0</v>
      </c>
      <c r="N80" s="58">
        <f>SUM(N81:N83)</f>
        <v>0</v>
      </c>
    </row>
    <row r="81" spans="1:14" ht="80.25" thickTop="1" thickBot="1" x14ac:dyDescent="0.3">
      <c r="A81" s="47" t="s">
        <v>95</v>
      </c>
      <c r="B81" s="40">
        <v>4111</v>
      </c>
      <c r="C81" s="40">
        <v>590</v>
      </c>
      <c r="D81" s="57">
        <v>0</v>
      </c>
      <c r="E81" s="58">
        <v>0</v>
      </c>
      <c r="F81" s="57">
        <v>0</v>
      </c>
      <c r="G81" s="57">
        <v>0</v>
      </c>
      <c r="H81" s="57">
        <v>0</v>
      </c>
      <c r="I81" s="57">
        <v>0</v>
      </c>
      <c r="J81" s="57">
        <v>0</v>
      </c>
      <c r="K81" s="57">
        <v>0</v>
      </c>
      <c r="L81" s="57">
        <v>0</v>
      </c>
      <c r="M81" s="39">
        <f t="shared" si="3"/>
        <v>0</v>
      </c>
      <c r="N81" s="57">
        <v>0</v>
      </c>
    </row>
    <row r="82" spans="1:14" ht="80.25" thickTop="1" thickBot="1" x14ac:dyDescent="0.3">
      <c r="A82" s="47" t="s">
        <v>96</v>
      </c>
      <c r="B82" s="40">
        <v>4112</v>
      </c>
      <c r="C82" s="40">
        <v>600</v>
      </c>
      <c r="D82" s="57">
        <v>0</v>
      </c>
      <c r="E82" s="58">
        <v>0</v>
      </c>
      <c r="F82" s="57">
        <v>0</v>
      </c>
      <c r="G82" s="57">
        <v>0</v>
      </c>
      <c r="H82" s="57">
        <v>0</v>
      </c>
      <c r="I82" s="57">
        <v>0</v>
      </c>
      <c r="J82" s="57">
        <v>0</v>
      </c>
      <c r="K82" s="57">
        <v>0</v>
      </c>
      <c r="L82" s="57">
        <v>0</v>
      </c>
      <c r="M82" s="39">
        <f t="shared" si="3"/>
        <v>0</v>
      </c>
      <c r="N82" s="57">
        <v>0</v>
      </c>
    </row>
    <row r="83" spans="1:14" ht="48" thickTop="1" thickBot="1" x14ac:dyDescent="0.3">
      <c r="A83" s="67" t="s">
        <v>97</v>
      </c>
      <c r="B83" s="40">
        <v>4113</v>
      </c>
      <c r="C83" s="40">
        <v>610</v>
      </c>
      <c r="D83" s="62">
        <v>0</v>
      </c>
      <c r="E83" s="63">
        <v>0</v>
      </c>
      <c r="F83" s="62">
        <v>0</v>
      </c>
      <c r="G83" s="62">
        <v>0</v>
      </c>
      <c r="H83" s="62">
        <v>0</v>
      </c>
      <c r="I83" s="62">
        <v>0</v>
      </c>
      <c r="J83" s="62">
        <v>0</v>
      </c>
      <c r="K83" s="62">
        <v>0</v>
      </c>
      <c r="L83" s="62">
        <v>0</v>
      </c>
      <c r="M83" s="39">
        <f t="shared" si="3"/>
        <v>0</v>
      </c>
      <c r="N83" s="62">
        <v>0</v>
      </c>
    </row>
    <row r="84" spans="1:14" ht="33" thickTop="1" thickBot="1" x14ac:dyDescent="0.3">
      <c r="A84" s="37" t="s">
        <v>98</v>
      </c>
      <c r="B84" s="37">
        <v>4200</v>
      </c>
      <c r="C84" s="37">
        <v>620</v>
      </c>
      <c r="D84" s="59">
        <f t="shared" ref="D84:N84" si="19">D85</f>
        <v>0</v>
      </c>
      <c r="E84" s="59">
        <f t="shared" si="19"/>
        <v>0</v>
      </c>
      <c r="F84" s="59">
        <f t="shared" si="19"/>
        <v>0</v>
      </c>
      <c r="G84" s="59">
        <f t="shared" si="19"/>
        <v>0</v>
      </c>
      <c r="H84" s="59">
        <f t="shared" si="19"/>
        <v>0</v>
      </c>
      <c r="I84" s="59">
        <f t="shared" si="19"/>
        <v>0</v>
      </c>
      <c r="J84" s="59">
        <f t="shared" si="19"/>
        <v>0</v>
      </c>
      <c r="K84" s="59">
        <f t="shared" si="19"/>
        <v>0</v>
      </c>
      <c r="L84" s="59">
        <f t="shared" si="19"/>
        <v>0</v>
      </c>
      <c r="M84" s="39">
        <f t="shared" si="3"/>
        <v>0</v>
      </c>
      <c r="N84" s="59">
        <f t="shared" si="19"/>
        <v>0</v>
      </c>
    </row>
    <row r="85" spans="1:14" ht="35.25" thickTop="1" thickBot="1" x14ac:dyDescent="0.3">
      <c r="A85" s="42" t="s">
        <v>99</v>
      </c>
      <c r="B85" s="43">
        <v>4210</v>
      </c>
      <c r="C85" s="43">
        <v>630</v>
      </c>
      <c r="D85" s="57">
        <v>0</v>
      </c>
      <c r="E85" s="58">
        <v>0</v>
      </c>
      <c r="F85" s="57">
        <v>0</v>
      </c>
      <c r="G85" s="57">
        <v>0</v>
      </c>
      <c r="H85" s="57">
        <v>0</v>
      </c>
      <c r="I85" s="57">
        <v>0</v>
      </c>
      <c r="J85" s="57">
        <v>0</v>
      </c>
      <c r="K85" s="57">
        <v>0</v>
      </c>
      <c r="L85" s="57">
        <v>0</v>
      </c>
      <c r="M85" s="39">
        <f t="shared" si="3"/>
        <v>0</v>
      </c>
      <c r="N85" s="57">
        <v>0</v>
      </c>
    </row>
    <row r="86" spans="1:14" ht="24" thickTop="1" thickBot="1" x14ac:dyDescent="0.3">
      <c r="A86" s="47" t="s">
        <v>100</v>
      </c>
      <c r="B86" s="40">
        <v>5000</v>
      </c>
      <c r="C86" s="40">
        <v>640</v>
      </c>
      <c r="D86" s="62" t="s">
        <v>101</v>
      </c>
      <c r="E86" s="62">
        <v>218000</v>
      </c>
      <c r="F86" s="68" t="s">
        <v>101</v>
      </c>
      <c r="G86" s="68" t="s">
        <v>101</v>
      </c>
      <c r="H86" s="68" t="s">
        <v>101</v>
      </c>
      <c r="I86" s="68" t="s">
        <v>101</v>
      </c>
      <c r="J86" s="68" t="s">
        <v>101</v>
      </c>
      <c r="K86" s="68" t="s">
        <v>101</v>
      </c>
      <c r="L86" s="68" t="s">
        <v>101</v>
      </c>
      <c r="M86" s="68" t="s">
        <v>101</v>
      </c>
      <c r="N86" s="68" t="s">
        <v>101</v>
      </c>
    </row>
    <row r="87" spans="1:14" ht="15.75" thickTop="1" x14ac:dyDescent="0.25">
      <c r="A87" s="69"/>
      <c r="B87" s="70"/>
      <c r="C87" s="71"/>
      <c r="D87" s="72"/>
      <c r="E87" s="73"/>
      <c r="F87" s="73"/>
      <c r="G87" s="72"/>
      <c r="H87" s="72"/>
      <c r="I87" s="72"/>
      <c r="J87" s="72"/>
      <c r="K87" s="72"/>
      <c r="L87" s="72"/>
      <c r="M87" s="74"/>
      <c r="N87" s="9"/>
    </row>
    <row r="88" spans="1:14" x14ac:dyDescent="0.25">
      <c r="A88" s="75"/>
      <c r="B88" s="76"/>
      <c r="C88" s="77"/>
      <c r="D88" s="78"/>
      <c r="E88" s="79"/>
      <c r="F88" s="79"/>
      <c r="G88" s="78"/>
      <c r="H88" s="78"/>
      <c r="I88" s="78"/>
      <c r="J88" s="78"/>
      <c r="K88" s="78"/>
      <c r="L88" s="78"/>
      <c r="M88" s="80"/>
      <c r="N88" s="9"/>
    </row>
    <row r="89" spans="1:14" x14ac:dyDescent="0.25">
      <c r="A89" s="75"/>
      <c r="B89" s="76"/>
      <c r="C89" s="77"/>
      <c r="D89" s="78"/>
      <c r="E89" s="79"/>
      <c r="F89" s="79"/>
      <c r="G89" s="78"/>
      <c r="H89" s="78"/>
      <c r="I89" s="78"/>
      <c r="J89" s="78"/>
      <c r="K89" s="78"/>
      <c r="L89" s="78"/>
      <c r="M89" s="80"/>
      <c r="N89" s="9"/>
    </row>
    <row r="90" spans="1:14" x14ac:dyDescent="0.25">
      <c r="A90" s="75"/>
      <c r="B90" s="76"/>
      <c r="C90" s="77"/>
      <c r="D90" s="78"/>
      <c r="E90" s="79"/>
      <c r="F90" s="79"/>
      <c r="G90" s="78"/>
      <c r="H90" s="78"/>
      <c r="I90" s="78"/>
      <c r="J90" s="78"/>
      <c r="K90" s="78"/>
      <c r="L90" s="78"/>
      <c r="M90" s="80"/>
      <c r="N90" s="9"/>
    </row>
    <row r="91" spans="1:14" x14ac:dyDescent="0.25">
      <c r="A91" s="81"/>
      <c r="B91" s="82"/>
      <c r="C91" s="83"/>
      <c r="D91" s="84"/>
      <c r="E91" s="85"/>
      <c r="F91" s="85"/>
      <c r="G91" s="84"/>
      <c r="H91" s="84"/>
      <c r="I91" s="84"/>
      <c r="J91" s="84"/>
      <c r="K91" s="84"/>
      <c r="L91" s="84"/>
      <c r="M91" s="86"/>
      <c r="N91" s="9"/>
    </row>
    <row r="92" spans="1:14" x14ac:dyDescent="0.25">
      <c r="A92" s="87"/>
      <c r="B92" s="88"/>
      <c r="C92" s="77"/>
      <c r="D92" s="89"/>
      <c r="E92" s="90"/>
      <c r="F92" s="90"/>
      <c r="G92" s="89"/>
      <c r="H92" s="89"/>
      <c r="I92" s="89"/>
      <c r="J92" s="89"/>
      <c r="K92" s="89"/>
      <c r="L92" s="89"/>
      <c r="M92" s="91"/>
      <c r="N92" s="9"/>
    </row>
    <row r="93" spans="1:14" x14ac:dyDescent="0.25">
      <c r="A93" s="87"/>
      <c r="B93" s="88"/>
      <c r="C93" s="77"/>
      <c r="D93" s="89"/>
      <c r="E93" s="90"/>
      <c r="F93" s="90"/>
      <c r="G93" s="89"/>
      <c r="H93" s="89"/>
      <c r="I93" s="89"/>
      <c r="J93" s="89"/>
      <c r="K93" s="89"/>
      <c r="L93" s="89"/>
      <c r="M93" s="91"/>
      <c r="N93" s="9"/>
    </row>
    <row r="94" spans="1:14" x14ac:dyDescent="0.25">
      <c r="A94" s="92"/>
      <c r="B94" s="93"/>
      <c r="C94" s="83"/>
      <c r="D94" s="94"/>
      <c r="E94" s="95"/>
      <c r="F94" s="95"/>
      <c r="G94" s="94"/>
      <c r="H94" s="94"/>
      <c r="I94" s="94"/>
      <c r="J94" s="94"/>
      <c r="K94" s="94"/>
      <c r="L94" s="94"/>
      <c r="M94" s="94"/>
      <c r="N94" s="9"/>
    </row>
    <row r="95" spans="1:14" ht="78.75" x14ac:dyDescent="0.25">
      <c r="A95" s="96" t="s">
        <v>102</v>
      </c>
      <c r="B95" s="97"/>
      <c r="C95" s="98"/>
      <c r="D95" s="99"/>
      <c r="E95" s="100"/>
      <c r="F95" s="100"/>
      <c r="G95" s="99"/>
      <c r="H95" s="99"/>
      <c r="I95" s="99"/>
      <c r="J95" s="99"/>
      <c r="K95" s="99"/>
      <c r="L95" s="99"/>
      <c r="M95" s="99"/>
      <c r="N95" s="9"/>
    </row>
    <row r="96" spans="1:14" x14ac:dyDescent="0.25">
      <c r="A96" s="101"/>
      <c r="B96" s="97"/>
      <c r="C96" s="98"/>
      <c r="D96" s="99"/>
      <c r="E96" s="100"/>
      <c r="F96" s="100"/>
      <c r="G96" s="99"/>
      <c r="H96" s="99"/>
      <c r="I96" s="99"/>
      <c r="J96" s="99"/>
      <c r="K96" s="99"/>
      <c r="L96" s="99"/>
      <c r="M96" s="99"/>
      <c r="N96" s="9"/>
    </row>
    <row r="97" spans="1:14" x14ac:dyDescent="0.25">
      <c r="A97" s="101"/>
      <c r="B97" s="97"/>
      <c r="C97" s="98"/>
      <c r="D97" s="99"/>
      <c r="E97" s="102"/>
      <c r="F97" s="102"/>
      <c r="G97" s="99"/>
      <c r="H97" s="99"/>
      <c r="I97" s="99"/>
      <c r="J97" s="99"/>
      <c r="K97" s="99"/>
      <c r="L97" s="99"/>
      <c r="M97" s="99"/>
      <c r="N97" s="9"/>
    </row>
    <row r="98" spans="1:14" x14ac:dyDescent="0.25">
      <c r="A98" s="103" t="str">
        <f>[1]ЗАПОЛНИТЬ!F30</f>
        <v>Заступник директора департаменту-начальник бюджетного відділу</v>
      </c>
      <c r="B98" s="104"/>
      <c r="C98" s="104"/>
      <c r="D98" s="104"/>
      <c r="G98" s="105" t="str">
        <f>[1]ЗАПОЛНИТЬ!F26</f>
        <v>Т.О.Лосік</v>
      </c>
      <c r="H98" s="105"/>
      <c r="I98" s="105"/>
    </row>
    <row r="99" spans="1:14" x14ac:dyDescent="0.25">
      <c r="B99" s="106" t="s">
        <v>103</v>
      </c>
      <c r="C99" s="106"/>
      <c r="D99" s="106"/>
      <c r="G99" s="107" t="s">
        <v>104</v>
      </c>
      <c r="H99" s="107"/>
      <c r="I99" s="1"/>
    </row>
    <row r="100" spans="1:14" x14ac:dyDescent="0.25">
      <c r="A100" s="103" t="str">
        <f>[1]ЗАПОЛНИТЬ!F31</f>
        <v>Начальник відділу бухобліку та звітності</v>
      </c>
      <c r="B100" s="104"/>
      <c r="C100" s="104"/>
      <c r="D100" s="104"/>
      <c r="G100" s="105" t="str">
        <f>[1]ЗАПОЛНИТЬ!F28</f>
        <v>Н.В. Барінова</v>
      </c>
      <c r="H100" s="105"/>
      <c r="I100" s="105"/>
    </row>
    <row r="101" spans="1:14" x14ac:dyDescent="0.25">
      <c r="B101" s="106" t="s">
        <v>103</v>
      </c>
      <c r="C101" s="106"/>
      <c r="D101" s="106"/>
      <c r="G101" s="107" t="s">
        <v>104</v>
      </c>
      <c r="H101" s="107"/>
      <c r="I101" s="1"/>
    </row>
    <row r="102" spans="1:14" x14ac:dyDescent="0.25">
      <c r="A102" s="1" t="str">
        <f>[1]ЗАПОЛНИТЬ!C19</f>
        <v>"10"січня 2018 року</v>
      </c>
    </row>
  </sheetData>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user_452a</dc:creator>
  <cp:lastModifiedBy>user_452a</cp:lastModifiedBy>
  <dcterms:created xsi:type="dcterms:W3CDTF">2018-02-28T12:43:56Z</dcterms:created>
  <dcterms:modified xsi:type="dcterms:W3CDTF">2018-02-28T12:44:23Z</dcterms:modified>
</cp:coreProperties>
</file>