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P87" i="1" l="1"/>
  <c r="P76" i="1" l="1"/>
  <c r="P112" i="1"/>
  <c r="P92" i="1"/>
  <c r="P88" i="1"/>
  <c r="N54" i="1" l="1"/>
  <c r="L53" i="1"/>
  <c r="P89" i="1" l="1"/>
  <c r="P53" i="1" l="1"/>
  <c r="P54" i="1"/>
  <c r="P117" i="1" s="1"/>
  <c r="P122" i="1" s="1"/>
  <c r="P90" i="1" l="1"/>
  <c r="P129" i="1" l="1"/>
  <c r="P127" i="1"/>
  <c r="N55" i="1"/>
  <c r="P110" i="1" l="1"/>
  <c r="L56" i="1"/>
  <c r="P131" i="1" l="1"/>
  <c r="P91" i="1"/>
  <c r="N57" i="1" l="1"/>
  <c r="P55" i="1"/>
  <c r="P56" i="1"/>
  <c r="P108" i="1" s="1"/>
  <c r="P57" i="1" l="1"/>
  <c r="N64" i="1"/>
  <c r="N62" i="1"/>
  <c r="L64" i="1"/>
  <c r="L62" i="1"/>
  <c r="P64" i="1" l="1"/>
  <c r="P62" i="1"/>
  <c r="L57" i="1"/>
</calcChain>
</file>

<file path=xl/sharedStrings.xml><?xml version="1.0" encoding="utf-8"?>
<sst xmlns="http://schemas.openxmlformats.org/spreadsheetml/2006/main" count="245" uniqueCount="136">
  <si>
    <t>ЗАТВЕРДЖЕНО</t>
  </si>
  <si>
    <t>Наказ Міністерства фінансів України 26 серпня 2014 року №836</t>
  </si>
  <si>
    <t>ЗАТВЕРДЖЕНО:</t>
  </si>
  <si>
    <t>Наказ / розпорядчий документ</t>
  </si>
  <si>
    <t>Наказ Управління у справах фізичної культури і спорту Миколаївської міської ради</t>
  </si>
  <si>
    <t>Наказ</t>
  </si>
  <si>
    <t>ПАСПОРТ</t>
  </si>
  <si>
    <t>бюджетної програми місцевого бюджету на 2017 рік</t>
  </si>
  <si>
    <t>1.</t>
  </si>
  <si>
    <t>Управління у справах фізичної культури і спорту Миколаївської міської ради</t>
  </si>
  <si>
    <t>(КПКВК МБ)</t>
  </si>
  <si>
    <t>(найменування головного розпорядника)</t>
  </si>
  <si>
    <t>2.</t>
  </si>
  <si>
    <t>Управління у справах фізичної культури і спорту</t>
  </si>
  <si>
    <t>(найменування відповідального виконавця)</t>
  </si>
  <si>
    <t>3.</t>
  </si>
  <si>
    <t>(КФКВК)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</si>
  <si>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</si>
  <si>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</si>
  <si>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</si>
  <si>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</si>
  <si>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6.</t>
  </si>
  <si>
    <t>Мета бюджетної програми</t>
  </si>
  <si>
    <t>7.</t>
  </si>
  <si>
    <t>Підпрограми, спрямовані на досягнення мети, визначеної паспортом бюджетної програми:</t>
  </si>
  <si>
    <t>№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</si>
  <si>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</si>
  <si>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</si>
  <si>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</si>
  <si>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</si>
  <si>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>(тис.грн)</t>
  </si>
  <si>
    <t>Підпрограма/завдання бюджетної програми</t>
  </si>
  <si>
    <t>загальний фонд</t>
  </si>
  <si>
    <t>спеціальний фонд</t>
  </si>
  <si>
    <t>Разом</t>
  </si>
  <si>
    <t>Утримання в належному стані існуючої мережі спортивних споруд комунальної форми власності та забезпечення їх ефективного функціонування для проведення спортивних заходів</t>
  </si>
  <si>
    <t>Проведення капітального ремонту приміщень</t>
  </si>
  <si>
    <t>Здійснення заходів/реалізація проектів з енергозбереження</t>
  </si>
  <si>
    <t>Усього</t>
  </si>
  <si>
    <t>9. Перелік регіональних цільових програм, які виконуються у складі бюджетної програми:</t>
  </si>
  <si>
    <t>Регіональні цільові програми - всього</t>
  </si>
  <si>
    <t>10. Результативні показники бюджетної програми у розрізі підпрограм і завдань:</t>
  </si>
  <si>
    <t>Показники</t>
  </si>
  <si>
    <t>Одиниця виміру</t>
  </si>
  <si>
    <t>Джерело інформації</t>
  </si>
  <si>
    <t>Значення показника</t>
  </si>
  <si>
    <t>затрат</t>
  </si>
  <si>
    <t>Кількість комунальних спортивних споруд, видатки на утримання яких здійснюються з бюджету</t>
  </si>
  <si>
    <t>од.</t>
  </si>
  <si>
    <t>звітність установ</t>
  </si>
  <si>
    <t>Кількість штатних працівників комунальних спортивних споруд</t>
  </si>
  <si>
    <t>шт.од</t>
  </si>
  <si>
    <t>штатний розпис</t>
  </si>
  <si>
    <t>Обсяг витрат на утримання спортивних споруд</t>
  </si>
  <si>
    <t>тис.грн</t>
  </si>
  <si>
    <t>Обсяг витрат на заробітну плату працівників комунальних спортивних споруд, видатки на утримання яких здійснюються з бюджету</t>
  </si>
  <si>
    <t>продукту</t>
  </si>
  <si>
    <t>Кількість спортивних заходів на комунальних спортивних спорудах, видатки на утримання яких здійснюються з бюджету</t>
  </si>
  <si>
    <t>ефективності</t>
  </si>
  <si>
    <t>Середній розмір видатків з бюджету на утримання однієї спортивної споруди комунальної форми власності</t>
  </si>
  <si>
    <t>розрахунок</t>
  </si>
  <si>
    <t>Середньомісячна заробітна плата одного працівника комунальних спортивних споруд, видатки на утримання яких здійснюються з бюджету</t>
  </si>
  <si>
    <t>грн</t>
  </si>
  <si>
    <t>якості</t>
  </si>
  <si>
    <t>Динаміка кількості спортивних заходів (навчальних тренувальних зборів, змагань), що проводяться на комунальних спортивних спорудах, видатки на утримання яких здійснюються з бюджету, порівняно з минулим роком</t>
  </si>
  <si>
    <t>%</t>
  </si>
  <si>
    <t>Обсяги видатків</t>
  </si>
  <si>
    <t>кількість заходів з енергозбереження</t>
  </si>
  <si>
    <t>середні витрати на проведення одного заходу з енергозбереження</t>
  </si>
  <si>
    <t>Обсяг річної економії бюджетних коштів на оплату комунальних послуг та енергоносіїв внаслідок реалізації заходів з енергозбереження</t>
  </si>
  <si>
    <t>Обсяг витрат на проведення капітального ремонту</t>
  </si>
  <si>
    <t>Кількість об'єктів, що потребують ремонту</t>
  </si>
  <si>
    <t>Кількість об'єктів, що планується відремонтувати</t>
  </si>
  <si>
    <t>Середні витрати на один об'єкт</t>
  </si>
  <si>
    <t>Питома вага відремонтованих об'єктів у загальній кількості об'єктів, що потребують ремонту</t>
  </si>
  <si>
    <t>Придбання обладнання та предметів довгострокового користування</t>
  </si>
  <si>
    <t>Обсяг витрат на придбання обладнання і предметів довгострокового користування</t>
  </si>
  <si>
    <t>Кількість одиниць придбаного обладнання</t>
  </si>
  <si>
    <t>Середні витрати на одиницю придбаного обладнання</t>
  </si>
  <si>
    <t>11. Джерела фінансування інвестиційних проектів у розрізі підпрограм (2)</t>
  </si>
  <si>
    <t>Код</t>
  </si>
  <si>
    <t>Найменування джерел надходжень</t>
  </si>
  <si>
    <t>Касові видатки станом на 
1 січня звітного періоду</t>
  </si>
  <si>
    <t>План видатків звітного періоду</t>
  </si>
  <si>
    <t>Прогноз видатків до кінця реалізації інвестиційного проекту (3)</t>
  </si>
  <si>
    <t>Пояснення, що характеризують джерела фінансування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</si>
  <si>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</si>
  <si>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</t>
  </si>
  <si>
    <t>2 Пункт 11 заповнюється тільки для затверджених у місцевому бюджеті видатків/надання кредитів на реалізацію інвестиційних проектів (програм).</t>
  </si>
  <si>
    <t>3 Прогноз видатків до кінця реалізації інвестиційного проекту зазначається з розбивкою за роками.</t>
  </si>
  <si>
    <t>Начальник управління</t>
  </si>
  <si>
    <t>О.В. Машкін</t>
  </si>
  <si>
    <t>(підпис)</t>
  </si>
  <si>
    <t>(ініціали та прізвище)</t>
  </si>
  <si>
    <t>ПОГОДЖЕНО:</t>
  </si>
  <si>
    <t>Заступник міського голови-директор департаменту фінансів Миколаївської міської ради</t>
  </si>
  <si>
    <t>В.І. Бондаренко</t>
  </si>
  <si>
    <t xml:space="preserve"> Придбання обладнання та предметів довгострокового користування</t>
  </si>
  <si>
    <t>Конституція України (Закон 28.06.1996 року № 254/96) із змінами													
Бюджетний кодекс України (Закон від 8 липня 2010 року  № 2546-УІ) зі змінами													
Закон України  Про фізичну культуру і спорт № 770-ХХУ від 18.06.1999р.													
Наказ  Державного комітету України з фізичної культури і спорту від 06.05.1998 року № 917" Про затвердження норм витрат на проведення  спортивних змагань та навчально-тренувальних зборів" (зі змінами)													
Рішення Миколаївської міської ради від 23 груня 2016 року №13/26 "Про міський бюджетміста Миколаєва на 2017 рік"</t>
  </si>
  <si>
    <t xml:space="preserve"> Закон України "Про Державний бюджет України на 2017 рік" від 22.12.2016 № 1801-VIII</t>
  </si>
  <si>
    <t>Підтримка і розвиток спортивної інфраструктури</t>
  </si>
  <si>
    <t>Збереження та підтримка в належному технічному стані існуючої мережі спортивних споруд та спортивних споруд громадських організхацій фізкультурно-спортивної спрямованості, забезпечення їх ефективного використання для проведення спортивних заходів</t>
  </si>
  <si>
    <t>кількість комунальних спортивних споруд, яким виділяються бюджетні асигнування на проведення капітального ремонту</t>
  </si>
  <si>
    <t>кількість комунальних спортивних споруд, щодо яких планується розробити проектно-кошторисну документацію</t>
  </si>
  <si>
    <t>рівень виконання робіт з капітального ремонту комунальних спортивних споруд, які були розпочаті в минулому році, на початок поточного року</t>
  </si>
  <si>
    <t>загальна кошторисна вартість робіт з проведення капітального ремонту комунальних спортивних споруд, запланованих на поточний рік (загальна кошторисна вартість робіт)</t>
  </si>
  <si>
    <t>тис.грн.</t>
  </si>
  <si>
    <t>площа об'єкта комунальної спортивної споруди, на якій планується провести капітальний ремонт (загальна площа, яка потребує ремонту)</t>
  </si>
  <si>
    <t>кв. м</t>
  </si>
  <si>
    <t>кількість розробленої проектно-кошторисної документації для проведення капітального ремонту існуючих / будівництва нових споруд</t>
  </si>
  <si>
    <t>кількість спортивних секцій, які проводять заняття на комунальних спортивних спорудах</t>
  </si>
  <si>
    <t>кількість одиниць, придбаного спортивного обладнання та інвентарю для комунальних спортивних споруд</t>
  </si>
  <si>
    <t>середні витрати на проведення капітального ремонту 1 кв.м  існуючих / будівництва нових спору</t>
  </si>
  <si>
    <t>грн.</t>
  </si>
  <si>
    <t>середні витрати на розробку проектно-кошторисної документації для проведення капітального ремонту існуючих / будівництва нових споруд</t>
  </si>
  <si>
    <t>середньомісячна заробітна плата одного працівника комунальних спортивних споруд, видатки на утримання яких здійснюються з бюджету,</t>
  </si>
  <si>
    <t>середні витрати на функціонування однієї спортивної секції, яка проводить заняття на комунальних спортивних спорудах</t>
  </si>
  <si>
    <t>середня вартість одиниці придбаного спортивного обладнання та інвентарю для комунальних спортивних споруд</t>
  </si>
  <si>
    <t>кількість комунальних спортивних споруд, технічний стан яких поліпшено у поточному році</t>
  </si>
  <si>
    <t>рівень готовності проектно-кошторисної документації для проведення капітального ремонту існуючих / будівництва нових споруд на кінець року</t>
  </si>
  <si>
    <t>динаміка** кількості спортивних заходів (навчально-тренувальних зборів, змагань), що проводяться на комунальних спортивних спорудах, видатки на утримання яких здійснюються з бюджету, порівняно з минулим роком</t>
  </si>
  <si>
    <t>динаміка** кількості відвідувачів спортивних секцій, які проводять заняття на комунальних спортивних спорудах, порівняно з минулим роком</t>
  </si>
  <si>
    <t>Рішення Миколаївської міської ради від 23 грудня 2016 №13/16  Про внесення змін до рішення Миколаїської міської ради від 05.04.2016 №4/6 "Про затвердження міської програми  " Фізична культура і спорту"
 на 2016-2018 роки"</t>
  </si>
  <si>
    <t>Назва регіональної цільової програми та підпрограми</t>
  </si>
  <si>
    <t>Утримання в належному стані існуючої мережі спортивних споруд комунальної 
форми власності та забезпечення їх ефективного функціонування для проведення спортивних заходів</t>
  </si>
  <si>
    <t>Розпорядження Миколаївського міського голови від 20.06.2017 № 166 "Про внесення змін до розпису міського бюджету міста Миколаєва на 2017 рік "</t>
  </si>
  <si>
    <t>Рішення Миколаївської міської ради від 31 травня 2017 №21/9 "Про внесення змін до рішення міської ради від 23.12.2016 №13/26 "Про міський бюджет міста Миколаєва на 2017 рік</t>
  </si>
  <si>
    <t>Розпорядження Миколаївського міського голови від 20.06.2017 № 165-р "Про внесення змін до розпису міського бюджету міста Миколаєва на 2017 рік у зв'язку зі зміною обсягів міжбюджетних трансфертів з інших бюджетів" "</t>
  </si>
  <si>
    <t>Розпорядження Миколаївського міського голови від 17.07.2017 № 206р "Про внесення змін до розпису міського бюджету міста Миколаєва на 2017 рік "</t>
  </si>
  <si>
    <t>Рішення Миколаївської міської ради №24/14 від 13 вересня 2017 року "Про внесення змін до рішення міської ради від 23.12.2016  №13/26"Про міський бюджет міста Миколаєва на 2017 рік"</t>
  </si>
  <si>
    <t>Рішення виконавчого комітету Миколаївської міської ради від 04 жовтня 2017 року  № 828 "Про перерозподіл видатків на 2017 рік управлінню у справах фізичної культури і спорту Миколаївської міської ради у межах загального обсягу бюджетних призначень"</t>
  </si>
  <si>
    <t>рівень виконання робіт з капітального ремонту комунальних спортивних споруд на кінець року</t>
  </si>
  <si>
    <t xml:space="preserve">кількість комунальних спортивних споруд, які поліпшили фінансовий стан у поточному році, ;
</t>
  </si>
  <si>
    <t>Рішення Миколаївської міської ради № 30/1  від 06 грудня  2017 року "Про внесення змін до рішення міської ради від 23.12.2016 № 13/26 "Про міський бюджет міста Миколаєва на 2017 рік"</t>
  </si>
  <si>
    <t>Обсяг бюджетних призначень/бюджетних асигнувань  -   21618,678 тис.гривень, у тому числі загального фонду -  9658,705тис.гривень та спеціального фонду - 11959,973 тис.гривень</t>
  </si>
  <si>
    <t>Департамент фінансів Миколаївської міської ради
     13.12.2017                             № 111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</si>
</sst>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&quot;    &quot;"/>
    <numFmt numFmtId="165" formatCode="0.000"/>
  </numFmts>
  <fonts count="15" x14ac:knownFonts="1">
    <font>
      <sz val="8"/>
      <name val="Arial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right"/>
    </xf>
    <xf numFmtId="1" fontId="7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" fontId="6" fillId="0" borderId="4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left"/>
    </xf>
    <xf numFmtId="164" fontId="8" fillId="2" borderId="1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1" fontId="0" fillId="0" borderId="14" xfId="0" applyNumberForma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left"/>
    </xf>
    <xf numFmtId="1" fontId="0" fillId="0" borderId="15" xfId="0" applyNumberForma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1" fontId="8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24" xfId="0" applyFont="1" applyBorder="1" applyAlignment="1">
      <alignment horizontal="left"/>
    </xf>
    <xf numFmtId="0" fontId="0" fillId="3" borderId="0" xfId="0" applyFill="1"/>
    <xf numFmtId="1" fontId="0" fillId="4" borderId="15" xfId="0" applyNumberFormat="1" applyFill="1" applyBorder="1" applyAlignment="1">
      <alignment horizontal="right" vertical="center"/>
    </xf>
    <xf numFmtId="0" fontId="0" fillId="4" borderId="22" xfId="0" applyFill="1" applyBorder="1" applyAlignment="1">
      <alignment horizontal="left" vertical="center"/>
    </xf>
    <xf numFmtId="1" fontId="8" fillId="4" borderId="14" xfId="0" applyNumberFormat="1" applyFont="1" applyFill="1" applyBorder="1" applyAlignment="1">
      <alignment horizontal="left"/>
    </xf>
    <xf numFmtId="0" fontId="0" fillId="4" borderId="14" xfId="0" applyFill="1" applyBorder="1" applyAlignment="1">
      <alignment horizontal="left" vertical="center" wrapText="1"/>
    </xf>
    <xf numFmtId="0" fontId="11" fillId="0" borderId="15" xfId="0" applyFont="1" applyBorder="1" applyAlignment="1"/>
    <xf numFmtId="1" fontId="11" fillId="0" borderId="15" xfId="0" applyNumberFormat="1" applyFont="1" applyBorder="1" applyAlignment="1">
      <alignment vertical="center"/>
    </xf>
    <xf numFmtId="0" fontId="11" fillId="0" borderId="39" xfId="0" applyFont="1" applyBorder="1" applyAlignment="1">
      <alignment horizontal="left"/>
    </xf>
    <xf numFmtId="1" fontId="11" fillId="0" borderId="14" xfId="0" applyNumberFormat="1" applyFont="1" applyBorder="1" applyAlignment="1">
      <alignment horizontal="left"/>
    </xf>
    <xf numFmtId="0" fontId="11" fillId="0" borderId="14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/>
    <xf numFmtId="0" fontId="11" fillId="0" borderId="22" xfId="0" applyFont="1" applyBorder="1" applyAlignment="1">
      <alignment horizontal="left" vertical="center"/>
    </xf>
    <xf numFmtId="1" fontId="11" fillId="0" borderId="15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0" fillId="4" borderId="0" xfId="0" applyFill="1"/>
    <xf numFmtId="0" fontId="6" fillId="0" borderId="41" xfId="0" applyFont="1" applyBorder="1" applyAlignment="1"/>
    <xf numFmtId="0" fontId="6" fillId="0" borderId="42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" fontId="0" fillId="0" borderId="15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horizontal="left" vertical="center"/>
    </xf>
    <xf numFmtId="1" fontId="8" fillId="0" borderId="14" xfId="0" applyNumberFormat="1" applyFont="1" applyFill="1" applyBorder="1" applyAlignment="1">
      <alignment horizontal="left"/>
    </xf>
    <xf numFmtId="0" fontId="0" fillId="0" borderId="14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horizontal="left"/>
    </xf>
    <xf numFmtId="164" fontId="8" fillId="0" borderId="14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4" fontId="8" fillId="4" borderId="14" xfId="0" applyNumberFormat="1" applyFont="1" applyFill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left"/>
    </xf>
    <xf numFmtId="0" fontId="11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1" fillId="0" borderId="34" xfId="0" applyFont="1" applyBorder="1" applyAlignment="1">
      <alignment horizontal="left"/>
    </xf>
    <xf numFmtId="0" fontId="0" fillId="0" borderId="34" xfId="0" applyBorder="1" applyAlignment="1">
      <alignment horizontal="left"/>
    </xf>
    <xf numFmtId="0" fontId="8" fillId="0" borderId="39" xfId="0" applyFont="1" applyBorder="1" applyAlignment="1">
      <alignment horizontal="left" vertical="center" wrapText="1"/>
    </xf>
    <xf numFmtId="1" fontId="6" fillId="0" borderId="4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4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165" fontId="11" fillId="0" borderId="15" xfId="0" applyNumberFormat="1" applyFont="1" applyBorder="1" applyAlignment="1">
      <alignment horizontal="center" vertical="center" wrapText="1"/>
    </xf>
    <xf numFmtId="165" fontId="11" fillId="0" borderId="22" xfId="0" applyNumberFormat="1" applyFont="1" applyBorder="1" applyAlignment="1">
      <alignment horizontal="center" vertical="center" wrapText="1"/>
    </xf>
    <xf numFmtId="0" fontId="11" fillId="0" borderId="38" xfId="0" applyFont="1" applyBorder="1" applyAlignment="1">
      <alignment vertical="center" wrapText="1"/>
    </xf>
    <xf numFmtId="0" fontId="8" fillId="0" borderId="40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11" fillId="0" borderId="38" xfId="0" applyFont="1" applyBorder="1" applyAlignment="1">
      <alignment wrapText="1"/>
    </xf>
    <xf numFmtId="0" fontId="11" fillId="0" borderId="22" xfId="0" applyFont="1" applyBorder="1" applyAlignment="1">
      <alignment horizontal="left" vertical="center" wrapText="1"/>
    </xf>
    <xf numFmtId="165" fontId="11" fillId="0" borderId="1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1" fillId="0" borderId="14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 wrapText="1"/>
    </xf>
    <xf numFmtId="0" fontId="0" fillId="4" borderId="24" xfId="0" applyFont="1" applyFill="1" applyBorder="1" applyAlignment="1">
      <alignment horizontal="left" vertical="center" wrapText="1"/>
    </xf>
    <xf numFmtId="0" fontId="0" fillId="4" borderId="22" xfId="0" applyFont="1" applyFill="1" applyBorder="1" applyAlignment="1">
      <alignment horizontal="left" vertical="center" wrapText="1"/>
    </xf>
    <xf numFmtId="165" fontId="8" fillId="4" borderId="15" xfId="0" applyNumberFormat="1" applyFont="1" applyFill="1" applyBorder="1" applyAlignment="1">
      <alignment horizontal="center" vertical="center" wrapText="1"/>
    </xf>
    <xf numFmtId="165" fontId="8" fillId="4" borderId="22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11" fillId="0" borderId="4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0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1" fillId="0" borderId="38" xfId="0" applyFont="1" applyBorder="1" applyAlignment="1">
      <alignment horizontal="left" wrapText="1"/>
    </xf>
    <xf numFmtId="0" fontId="11" fillId="0" borderId="40" xfId="0" applyFont="1" applyBorder="1" applyAlignment="1">
      <alignment wrapText="1"/>
    </xf>
    <xf numFmtId="0" fontId="0" fillId="0" borderId="2" xfId="0" applyBorder="1" applyAlignment="1">
      <alignment horizontal="center" vertical="top"/>
    </xf>
    <xf numFmtId="0" fontId="7" fillId="0" borderId="0" xfId="0" applyFont="1" applyAlignment="1">
      <alignment horizontal="left"/>
    </xf>
    <xf numFmtId="1" fontId="6" fillId="0" borderId="3" xfId="0" applyNumberFormat="1" applyFon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25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right"/>
    </xf>
    <xf numFmtId="0" fontId="6" fillId="0" borderId="15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0" fillId="4" borderId="15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165" fontId="8" fillId="4" borderId="14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8" fillId="0" borderId="4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wrapText="1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165" fontId="8" fillId="0" borderId="15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65" fontId="6" fillId="0" borderId="14" xfId="0" applyNumberFormat="1" applyFon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165" fontId="6" fillId="0" borderId="15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 wrapText="1"/>
    </xf>
    <xf numFmtId="1" fontId="6" fillId="0" borderId="28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" fontId="0" fillId="4" borderId="14" xfId="0" applyNumberForma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right" vertical="center" wrapText="1"/>
    </xf>
    <xf numFmtId="165" fontId="0" fillId="4" borderId="15" xfId="0" applyNumberFormat="1" applyFill="1" applyBorder="1" applyAlignment="1">
      <alignment horizontal="right" vertical="center" wrapText="1"/>
    </xf>
    <xf numFmtId="165" fontId="0" fillId="4" borderId="14" xfId="0" applyNumberFormat="1" applyFill="1" applyBorder="1" applyAlignment="1">
      <alignment horizontal="right" vertical="center" wrapText="1"/>
    </xf>
    <xf numFmtId="1" fontId="0" fillId="0" borderId="14" xfId="0" applyNumberFormat="1" applyFill="1" applyBorder="1" applyAlignment="1">
      <alignment horizontal="center" vertical="center" wrapText="1"/>
    </xf>
    <xf numFmtId="165" fontId="0" fillId="0" borderId="15" xfId="0" applyNumberFormat="1" applyFill="1" applyBorder="1" applyAlignment="1">
      <alignment horizontal="right" vertical="center" wrapText="1"/>
    </xf>
    <xf numFmtId="0" fontId="0" fillId="0" borderId="15" xfId="0" applyFill="1" applyBorder="1" applyAlignment="1">
      <alignment horizontal="right" vertical="center" wrapText="1"/>
    </xf>
    <xf numFmtId="165" fontId="0" fillId="0" borderId="14" xfId="0" applyNumberFormat="1" applyFill="1" applyBorder="1" applyAlignment="1">
      <alignment horizontal="right" vertical="center" wrapText="1"/>
    </xf>
    <xf numFmtId="1" fontId="0" fillId="0" borderId="14" xfId="0" applyNumberFormat="1" applyBorder="1" applyAlignment="1">
      <alignment horizontal="center" vertical="center" wrapText="1"/>
    </xf>
    <xf numFmtId="165" fontId="0" fillId="3" borderId="15" xfId="0" applyNumberFormat="1" applyFill="1" applyBorder="1" applyAlignment="1">
      <alignment horizontal="right" vertical="center" wrapText="1"/>
    </xf>
    <xf numFmtId="165" fontId="0" fillId="0" borderId="15" xfId="0" applyNumberFormat="1" applyBorder="1" applyAlignment="1">
      <alignment horizontal="right" vertical="center" wrapText="1"/>
    </xf>
    <xf numFmtId="165" fontId="0" fillId="0" borderId="45" xfId="0" applyNumberFormat="1" applyBorder="1" applyAlignment="1">
      <alignment horizontal="right" vertical="center" wrapText="1"/>
    </xf>
    <xf numFmtId="1" fontId="6" fillId="0" borderId="1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1" fillId="0" borderId="0" xfId="0" applyFont="1" applyAlignment="1">
      <alignment horizontal="left"/>
    </xf>
    <xf numFmtId="1" fontId="6" fillId="0" borderId="25" xfId="0" applyNumberFormat="1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6" fillId="0" borderId="27" xfId="0" applyNumberFormat="1" applyFont="1" applyBorder="1" applyAlignment="1">
      <alignment horizontal="center"/>
    </xf>
    <xf numFmtId="1" fontId="6" fillId="0" borderId="3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T155"/>
  <sheetViews>
    <sheetView tabSelected="1" view="pageBreakPreview" topLeftCell="A14" zoomScaleNormal="100" zoomScaleSheetLayoutView="100" workbookViewId="0">
      <selection activeCell="B40" sqref="B40:Q40"/>
    </sheetView>
  </sheetViews>
  <sheetFormatPr defaultColWidth="10.5" defaultRowHeight="11.45" customHeight="1" x14ac:dyDescent="0.2"/>
  <cols>
    <col min="1" max="1" width="3.5" style="1" customWidth="1"/>
    <col min="2" max="2" width="5.6640625" style="1" customWidth="1"/>
    <col min="3" max="3" width="11.5" style="1" customWidth="1"/>
    <col min="4" max="17" width="11.6640625" style="1" customWidth="1"/>
  </cols>
  <sheetData>
    <row r="1" spans="1:17" s="1" customFormat="1" ht="11.1" customHeight="1" x14ac:dyDescent="0.2">
      <c r="Q1" s="2" t="s">
        <v>0</v>
      </c>
    </row>
    <row r="2" spans="1:17" s="1" customFormat="1" ht="12.95" customHeight="1" x14ac:dyDescent="0.2">
      <c r="Q2" s="2" t="s">
        <v>1</v>
      </c>
    </row>
    <row r="3" spans="1:17" s="1" customFormat="1" ht="12.95" customHeight="1" x14ac:dyDescent="0.2"/>
    <row r="4" spans="1:17" s="1" customFormat="1" ht="12.95" customHeight="1" x14ac:dyDescent="0.2">
      <c r="M4" s="3" t="s">
        <v>2</v>
      </c>
    </row>
    <row r="6" spans="1:17" ht="12.95" customHeight="1" x14ac:dyDescent="0.2">
      <c r="M6" s="265" t="s">
        <v>3</v>
      </c>
      <c r="N6" s="265"/>
      <c r="O6" s="265"/>
      <c r="P6" s="265"/>
      <c r="Q6" s="265"/>
    </row>
    <row r="7" spans="1:17" ht="26.1" customHeight="1" x14ac:dyDescent="0.2">
      <c r="M7" s="266" t="s">
        <v>4</v>
      </c>
      <c r="N7" s="266"/>
      <c r="O7" s="266"/>
      <c r="P7" s="266"/>
      <c r="Q7" s="266"/>
    </row>
    <row r="9" spans="1:17" ht="12.95" customHeight="1" x14ac:dyDescent="0.2">
      <c r="M9" s="265" t="s">
        <v>5</v>
      </c>
      <c r="N9" s="265"/>
      <c r="O9" s="265"/>
      <c r="P9" s="265"/>
      <c r="Q9" s="265"/>
    </row>
    <row r="10" spans="1:17" ht="26.1" customHeight="1" x14ac:dyDescent="0.2">
      <c r="M10" s="266" t="s">
        <v>135</v>
      </c>
      <c r="N10" s="266"/>
      <c r="O10" s="266"/>
      <c r="P10" s="266"/>
      <c r="Q10" s="266"/>
    </row>
    <row r="12" spans="1:17" ht="11.1" customHeight="1" x14ac:dyDescent="0.2"/>
    <row r="13" spans="1:17" ht="15.95" customHeight="1" x14ac:dyDescent="0.25">
      <c r="A13" s="267" t="s">
        <v>6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</row>
    <row r="14" spans="1:17" ht="15.95" customHeight="1" x14ac:dyDescent="0.2">
      <c r="A14" s="268" t="s">
        <v>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</row>
    <row r="18" spans="1:17" ht="11.1" customHeight="1" x14ac:dyDescent="0.2">
      <c r="A18" s="4" t="s">
        <v>8</v>
      </c>
      <c r="B18" s="269">
        <v>1300000</v>
      </c>
      <c r="C18" s="269"/>
      <c r="E18" s="270" t="s">
        <v>9</v>
      </c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</row>
    <row r="19" spans="1:17" ht="11.1" customHeight="1" x14ac:dyDescent="0.2">
      <c r="B19" s="120" t="s">
        <v>10</v>
      </c>
      <c r="C19" s="120"/>
      <c r="E19" s="248" t="s">
        <v>11</v>
      </c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1" spans="1:17" ht="11.1" customHeight="1" x14ac:dyDescent="0.2">
      <c r="A21" s="4" t="s">
        <v>12</v>
      </c>
      <c r="B21" s="269">
        <v>1310000</v>
      </c>
      <c r="C21" s="269"/>
      <c r="E21" s="270" t="s">
        <v>13</v>
      </c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</row>
    <row r="22" spans="1:17" ht="11.1" customHeight="1" x14ac:dyDescent="0.2">
      <c r="B22" s="120" t="s">
        <v>10</v>
      </c>
      <c r="C22" s="120"/>
      <c r="E22" s="248" t="s">
        <v>14</v>
      </c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4" spans="1:17" ht="11.1" customHeight="1" x14ac:dyDescent="0.2">
      <c r="A24" s="4" t="s">
        <v>15</v>
      </c>
      <c r="B24" s="269">
        <v>1315040</v>
      </c>
      <c r="C24" s="269"/>
      <c r="E24" s="271"/>
      <c r="F24" s="271"/>
      <c r="H24" s="270" t="s">
        <v>100</v>
      </c>
      <c r="I24" s="270"/>
      <c r="J24" s="270"/>
      <c r="K24" s="270"/>
      <c r="L24" s="270"/>
      <c r="M24" s="270"/>
      <c r="N24" s="270"/>
      <c r="O24" s="270"/>
      <c r="P24" s="270"/>
      <c r="Q24" s="270"/>
    </row>
    <row r="25" spans="1:17" ht="11.1" customHeight="1" x14ac:dyDescent="0.2">
      <c r="B25" s="120" t="s">
        <v>10</v>
      </c>
      <c r="C25" s="120"/>
      <c r="E25" s="6" t="s">
        <v>16</v>
      </c>
      <c r="F25" s="7">
        <v>1</v>
      </c>
      <c r="H25" s="248" t="s">
        <v>17</v>
      </c>
      <c r="I25" s="248"/>
      <c r="J25" s="248"/>
      <c r="K25" s="248"/>
      <c r="L25" s="248"/>
      <c r="M25" s="248"/>
      <c r="N25" s="248"/>
      <c r="O25" s="248"/>
      <c r="P25" s="248"/>
      <c r="Q25" s="248"/>
    </row>
    <row r="27" spans="1:17" ht="11.1" customHeight="1" x14ac:dyDescent="0.2">
      <c r="A27" s="4" t="s">
        <v>18</v>
      </c>
      <c r="B27" s="249" t="s">
        <v>134</v>
      </c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</row>
    <row r="29" spans="1:17" ht="11.1" customHeight="1" x14ac:dyDescent="0.2">
      <c r="A29" s="8" t="s">
        <v>19</v>
      </c>
      <c r="B29" s="250" t="s">
        <v>20</v>
      </c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</row>
    <row r="30" spans="1:17" ht="2.25" customHeight="1" x14ac:dyDescent="0.2"/>
    <row r="31" spans="1:17" ht="76.5" customHeight="1" x14ac:dyDescent="0.2">
      <c r="B31" s="251" t="s">
        <v>98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</row>
    <row r="32" spans="1:17" ht="11.45" customHeight="1" x14ac:dyDescent="0.2">
      <c r="B32" s="253" t="s">
        <v>99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</row>
    <row r="33" spans="1:17" ht="21.95" customHeight="1" x14ac:dyDescent="0.2">
      <c r="B33" s="251" t="s">
        <v>122</v>
      </c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</row>
    <row r="34" spans="1:17" ht="14.25" customHeight="1" x14ac:dyDescent="0.2">
      <c r="A34" s="62"/>
      <c r="B34" s="251" t="s">
        <v>126</v>
      </c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</row>
    <row r="35" spans="1:17" ht="23.25" customHeight="1" x14ac:dyDescent="0.2">
      <c r="A35" s="55"/>
      <c r="B35" s="251" t="s">
        <v>127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</row>
    <row r="36" spans="1:17" ht="10.5" customHeight="1" x14ac:dyDescent="0.2">
      <c r="A36" s="56"/>
      <c r="B36" s="260" t="s">
        <v>125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</row>
    <row r="37" spans="1:17" ht="10.5" customHeight="1" x14ac:dyDescent="0.2">
      <c r="A37" s="62"/>
      <c r="B37" s="254" t="s">
        <v>128</v>
      </c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</row>
    <row r="38" spans="1:17" ht="14.25" customHeight="1" x14ac:dyDescent="0.2">
      <c r="A38" s="64"/>
      <c r="B38" s="254" t="s">
        <v>129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</row>
    <row r="39" spans="1:17" ht="24.75" customHeight="1" x14ac:dyDescent="0.2">
      <c r="A39" s="67"/>
      <c r="B39" s="251" t="s">
        <v>130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</row>
    <row r="40" spans="1:17" ht="13.5" customHeight="1" x14ac:dyDescent="0.2">
      <c r="A40" s="74"/>
      <c r="B40" s="251" t="s">
        <v>133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</row>
    <row r="41" spans="1:17" ht="11.1" customHeight="1" x14ac:dyDescent="0.2">
      <c r="A41" s="4" t="s">
        <v>21</v>
      </c>
      <c r="B41" s="252" t="s">
        <v>22</v>
      </c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</row>
    <row r="42" spans="1:17" ht="23.25" customHeight="1" x14ac:dyDescent="0.2">
      <c r="A42" s="10"/>
      <c r="B42" s="236" t="s">
        <v>101</v>
      </c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</row>
    <row r="44" spans="1:17" ht="11.1" customHeight="1" thickBot="1" x14ac:dyDescent="0.25">
      <c r="A44" s="4" t="s">
        <v>23</v>
      </c>
      <c r="B44" s="4" t="s">
        <v>24</v>
      </c>
    </row>
    <row r="45" spans="1:17" ht="11.1" customHeight="1" x14ac:dyDescent="0.2">
      <c r="A45" s="237" t="s">
        <v>25</v>
      </c>
      <c r="B45" s="237"/>
      <c r="C45" s="32" t="s">
        <v>26</v>
      </c>
      <c r="D45" s="32" t="s">
        <v>27</v>
      </c>
      <c r="E45" s="53" t="s">
        <v>28</v>
      </c>
      <c r="F45" s="54"/>
      <c r="G45" s="54"/>
      <c r="H45" s="54"/>
      <c r="I45" s="54"/>
      <c r="J45" s="54"/>
      <c r="K45" s="54"/>
      <c r="L45" s="246"/>
      <c r="M45" s="246"/>
      <c r="N45" s="246"/>
      <c r="O45" s="246"/>
      <c r="P45" s="246"/>
      <c r="Q45" s="247"/>
    </row>
    <row r="46" spans="1:17" ht="25.5" customHeight="1" x14ac:dyDescent="0.2">
      <c r="A46" s="258"/>
      <c r="B46" s="259"/>
      <c r="C46" s="33">
        <v>1315041</v>
      </c>
      <c r="D46" s="33">
        <v>810</v>
      </c>
      <c r="E46" s="255" t="s">
        <v>124</v>
      </c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7"/>
    </row>
    <row r="48" spans="1:17" ht="11.1" customHeight="1" x14ac:dyDescent="0.2">
      <c r="A48" s="4" t="s">
        <v>29</v>
      </c>
      <c r="Q48" s="4" t="s">
        <v>30</v>
      </c>
    </row>
    <row r="49" spans="1:17" ht="11.1" customHeight="1" x14ac:dyDescent="0.2">
      <c r="A49" s="238" t="s">
        <v>25</v>
      </c>
      <c r="B49" s="238"/>
      <c r="C49" s="239" t="s">
        <v>26</v>
      </c>
      <c r="D49" s="239" t="s">
        <v>27</v>
      </c>
      <c r="E49" s="241" t="s">
        <v>31</v>
      </c>
      <c r="F49" s="241"/>
      <c r="G49" s="241"/>
      <c r="H49" s="241"/>
      <c r="I49" s="241"/>
      <c r="J49" s="241"/>
      <c r="K49" s="241"/>
      <c r="L49" s="136" t="s">
        <v>32</v>
      </c>
      <c r="M49" s="136"/>
      <c r="N49" s="136" t="s">
        <v>33</v>
      </c>
      <c r="O49" s="136"/>
      <c r="P49" s="244" t="s">
        <v>34</v>
      </c>
      <c r="Q49" s="244"/>
    </row>
    <row r="50" spans="1:17" ht="11.1" customHeight="1" thickBot="1" x14ac:dyDescent="0.25">
      <c r="A50" s="134"/>
      <c r="B50" s="140"/>
      <c r="C50" s="240"/>
      <c r="D50" s="240"/>
      <c r="E50" s="242"/>
      <c r="F50" s="243"/>
      <c r="G50" s="243"/>
      <c r="H50" s="243"/>
      <c r="I50" s="243"/>
      <c r="J50" s="243"/>
      <c r="K50" s="243"/>
      <c r="L50" s="139"/>
      <c r="M50" s="135"/>
      <c r="N50" s="139"/>
      <c r="O50" s="135"/>
      <c r="P50" s="240"/>
      <c r="Q50" s="245"/>
    </row>
    <row r="51" spans="1:17" ht="11.1" customHeight="1" thickBot="1" x14ac:dyDescent="0.25">
      <c r="A51" s="122">
        <v>1</v>
      </c>
      <c r="B51" s="122"/>
      <c r="C51" s="11">
        <v>2</v>
      </c>
      <c r="D51" s="11">
        <v>3</v>
      </c>
      <c r="E51" s="222">
        <v>4</v>
      </c>
      <c r="F51" s="222"/>
      <c r="G51" s="222"/>
      <c r="H51" s="222"/>
      <c r="I51" s="222"/>
      <c r="J51" s="222"/>
      <c r="K51" s="222"/>
      <c r="L51" s="222">
        <v>5</v>
      </c>
      <c r="M51" s="222"/>
      <c r="N51" s="222">
        <v>6</v>
      </c>
      <c r="O51" s="222"/>
      <c r="P51" s="235">
        <v>7</v>
      </c>
      <c r="Q51" s="235"/>
    </row>
    <row r="52" spans="1:17" ht="11.1" customHeight="1" x14ac:dyDescent="0.2">
      <c r="A52" s="262"/>
      <c r="B52" s="263"/>
      <c r="C52" s="73"/>
      <c r="D52" s="73"/>
      <c r="E52" s="261"/>
      <c r="F52" s="262"/>
      <c r="G52" s="262"/>
      <c r="H52" s="262"/>
      <c r="I52" s="262"/>
      <c r="J52" s="262"/>
      <c r="K52" s="263"/>
      <c r="L52" s="261"/>
      <c r="M52" s="263"/>
      <c r="N52" s="261"/>
      <c r="O52" s="262"/>
      <c r="P52" s="264"/>
      <c r="Q52" s="264"/>
    </row>
    <row r="53" spans="1:17" ht="33" customHeight="1" x14ac:dyDescent="0.2">
      <c r="A53" s="231">
        <v>1</v>
      </c>
      <c r="B53" s="231"/>
      <c r="C53" s="12">
        <v>1315041</v>
      </c>
      <c r="D53" s="13">
        <v>810</v>
      </c>
      <c r="E53" s="107" t="s">
        <v>35</v>
      </c>
      <c r="F53" s="107"/>
      <c r="G53" s="107"/>
      <c r="H53" s="107"/>
      <c r="I53" s="107"/>
      <c r="J53" s="107"/>
      <c r="K53" s="107"/>
      <c r="L53" s="232">
        <f>8834.243+157.804+209.3</f>
        <v>9201.3469999999998</v>
      </c>
      <c r="M53" s="232"/>
      <c r="N53" s="233">
        <v>508.79599999999999</v>
      </c>
      <c r="O53" s="233"/>
      <c r="P53" s="234">
        <f>L53+N53</f>
        <v>9710.143</v>
      </c>
      <c r="Q53" s="234"/>
    </row>
    <row r="54" spans="1:17" s="61" customFormat="1" ht="11.1" customHeight="1" x14ac:dyDescent="0.2">
      <c r="A54" s="227">
        <v>2</v>
      </c>
      <c r="B54" s="227"/>
      <c r="C54" s="59">
        <v>1315041</v>
      </c>
      <c r="D54" s="63">
        <v>810</v>
      </c>
      <c r="E54" s="164" t="s">
        <v>36</v>
      </c>
      <c r="F54" s="164"/>
      <c r="G54" s="164"/>
      <c r="H54" s="164"/>
      <c r="I54" s="164"/>
      <c r="J54" s="164"/>
      <c r="K54" s="164"/>
      <c r="L54" s="228"/>
      <c r="M54" s="228"/>
      <c r="N54" s="232">
        <f>6434.705+1696.285+2910.187+307</f>
        <v>11348.177</v>
      </c>
      <c r="O54" s="232"/>
      <c r="P54" s="226">
        <f>L54+N54</f>
        <v>11348.177</v>
      </c>
      <c r="Q54" s="226"/>
    </row>
    <row r="55" spans="1:17" s="52" customFormat="1" ht="12.75" customHeight="1" x14ac:dyDescent="0.2">
      <c r="A55" s="223">
        <v>3</v>
      </c>
      <c r="B55" s="223"/>
      <c r="C55" s="39">
        <v>1315041</v>
      </c>
      <c r="D55" s="65">
        <v>810</v>
      </c>
      <c r="E55" s="156" t="s">
        <v>97</v>
      </c>
      <c r="F55" s="157"/>
      <c r="G55" s="157"/>
      <c r="H55" s="157"/>
      <c r="I55" s="157"/>
      <c r="J55" s="157"/>
      <c r="K55" s="158"/>
      <c r="L55" s="224"/>
      <c r="M55" s="224"/>
      <c r="N55" s="225">
        <f>85+18</f>
        <v>103</v>
      </c>
      <c r="O55" s="225"/>
      <c r="P55" s="226">
        <f t="shared" ref="P55:P56" si="0">L55+N55</f>
        <v>103</v>
      </c>
      <c r="Q55" s="226"/>
    </row>
    <row r="56" spans="1:17" s="61" customFormat="1" ht="11.1" customHeight="1" x14ac:dyDescent="0.2">
      <c r="A56" s="227">
        <v>4</v>
      </c>
      <c r="B56" s="227"/>
      <c r="C56" s="59">
        <v>1315041</v>
      </c>
      <c r="D56" s="63">
        <v>810</v>
      </c>
      <c r="E56" s="164" t="s">
        <v>37</v>
      </c>
      <c r="F56" s="164"/>
      <c r="G56" s="164"/>
      <c r="H56" s="164"/>
      <c r="I56" s="164"/>
      <c r="J56" s="164"/>
      <c r="K56" s="164"/>
      <c r="L56" s="228">
        <f>257.358+200</f>
        <v>457.358</v>
      </c>
      <c r="M56" s="228"/>
      <c r="N56" s="229"/>
      <c r="O56" s="229"/>
      <c r="P56" s="230">
        <f t="shared" si="0"/>
        <v>457.358</v>
      </c>
      <c r="Q56" s="230"/>
    </row>
    <row r="57" spans="1:17" ht="11.1" customHeight="1" x14ac:dyDescent="0.2">
      <c r="A57" s="211" t="s">
        <v>38</v>
      </c>
      <c r="B57" s="212"/>
      <c r="C57" s="212"/>
      <c r="D57" s="212"/>
      <c r="E57" s="212"/>
      <c r="F57" s="212"/>
      <c r="G57" s="212"/>
      <c r="H57" s="212"/>
      <c r="I57" s="212"/>
      <c r="J57" s="212"/>
      <c r="K57" s="213"/>
      <c r="L57" s="214">
        <f>L53+L54+L55+L56</f>
        <v>9658.7049999999999</v>
      </c>
      <c r="M57" s="214"/>
      <c r="N57" s="214">
        <f t="shared" ref="N57" si="1">N53+N54+N55+N56</f>
        <v>11959.973</v>
      </c>
      <c r="O57" s="214"/>
      <c r="P57" s="214">
        <f>P53+P54+P55+P56</f>
        <v>21618.678</v>
      </c>
      <c r="Q57" s="214"/>
    </row>
    <row r="59" spans="1:17" ht="11.1" customHeight="1" thickBot="1" x14ac:dyDescent="0.25">
      <c r="A59" s="4" t="s">
        <v>39</v>
      </c>
      <c r="Q59" s="4" t="s">
        <v>30</v>
      </c>
    </row>
    <row r="60" spans="1:17" ht="21.95" customHeight="1" thickBot="1" x14ac:dyDescent="0.25">
      <c r="A60" s="215" t="s">
        <v>123</v>
      </c>
      <c r="B60" s="216"/>
      <c r="C60" s="216"/>
      <c r="D60" s="216"/>
      <c r="E60" s="216"/>
      <c r="F60" s="216"/>
      <c r="G60" s="216"/>
      <c r="H60" s="216"/>
      <c r="I60" s="216"/>
      <c r="J60" s="217"/>
      <c r="K60" s="15" t="s">
        <v>26</v>
      </c>
      <c r="L60" s="143" t="s">
        <v>32</v>
      </c>
      <c r="M60" s="143"/>
      <c r="N60" s="143" t="s">
        <v>33</v>
      </c>
      <c r="O60" s="143"/>
      <c r="P60" s="218" t="s">
        <v>34</v>
      </c>
      <c r="Q60" s="218"/>
    </row>
    <row r="61" spans="1:17" ht="11.1" customHeight="1" thickBot="1" x14ac:dyDescent="0.25">
      <c r="A61" s="219">
        <v>1</v>
      </c>
      <c r="B61" s="220"/>
      <c r="C61" s="220"/>
      <c r="D61" s="220"/>
      <c r="E61" s="220"/>
      <c r="F61" s="220"/>
      <c r="G61" s="220"/>
      <c r="H61" s="220"/>
      <c r="I61" s="220"/>
      <c r="J61" s="221"/>
      <c r="K61" s="11">
        <v>2</v>
      </c>
      <c r="L61" s="222">
        <v>3</v>
      </c>
      <c r="M61" s="222"/>
      <c r="N61" s="222">
        <v>4</v>
      </c>
      <c r="O61" s="222"/>
      <c r="P61" s="126">
        <v>5</v>
      </c>
      <c r="Q61" s="126"/>
    </row>
    <row r="62" spans="1:17" ht="11.1" customHeight="1" x14ac:dyDescent="0.2">
      <c r="A62" s="206" t="s">
        <v>40</v>
      </c>
      <c r="B62" s="207"/>
      <c r="C62" s="207"/>
      <c r="D62" s="207"/>
      <c r="E62" s="207"/>
      <c r="F62" s="207"/>
      <c r="G62" s="207"/>
      <c r="H62" s="207"/>
      <c r="I62" s="207"/>
      <c r="J62" s="207"/>
      <c r="K62" s="208"/>
      <c r="L62" s="209">
        <f>L63</f>
        <v>0</v>
      </c>
      <c r="M62" s="209"/>
      <c r="N62" s="209">
        <f t="shared" ref="N62" si="2">N63</f>
        <v>0</v>
      </c>
      <c r="O62" s="209"/>
      <c r="P62" s="209">
        <f t="shared" ref="P62" si="3">P63</f>
        <v>0</v>
      </c>
      <c r="Q62" s="209"/>
    </row>
    <row r="63" spans="1:17" ht="11.1" customHeight="1" x14ac:dyDescent="0.2">
      <c r="A63" s="107"/>
      <c r="B63" s="108"/>
      <c r="C63" s="108"/>
      <c r="D63" s="108"/>
      <c r="E63" s="108"/>
      <c r="F63" s="108"/>
      <c r="G63" s="108"/>
      <c r="H63" s="108"/>
      <c r="I63" s="108"/>
      <c r="J63" s="109"/>
      <c r="K63" s="16"/>
      <c r="L63" s="210"/>
      <c r="M63" s="210"/>
      <c r="N63" s="210"/>
      <c r="O63" s="210"/>
      <c r="P63" s="210"/>
      <c r="Q63" s="210"/>
    </row>
    <row r="64" spans="1:17" ht="11.1" customHeight="1" x14ac:dyDescent="0.2">
      <c r="A64" s="211" t="s">
        <v>38</v>
      </c>
      <c r="B64" s="212"/>
      <c r="C64" s="212"/>
      <c r="D64" s="212"/>
      <c r="E64" s="212"/>
      <c r="F64" s="212"/>
      <c r="G64" s="212"/>
      <c r="H64" s="212"/>
      <c r="I64" s="212"/>
      <c r="J64" s="212"/>
      <c r="K64" s="213"/>
      <c r="L64" s="209">
        <f>L63</f>
        <v>0</v>
      </c>
      <c r="M64" s="209"/>
      <c r="N64" s="209">
        <f t="shared" ref="N64" si="4">N63</f>
        <v>0</v>
      </c>
      <c r="O64" s="209"/>
      <c r="P64" s="209">
        <f t="shared" ref="P64" si="5">P63</f>
        <v>0</v>
      </c>
      <c r="Q64" s="209"/>
    </row>
    <row r="66" spans="1:20" ht="11.1" customHeight="1" thickBot="1" x14ac:dyDescent="0.25">
      <c r="A66" s="4" t="s">
        <v>41</v>
      </c>
    </row>
    <row r="67" spans="1:20" ht="12" customHeight="1" x14ac:dyDescent="0.2">
      <c r="A67" s="183" t="s">
        <v>25</v>
      </c>
      <c r="B67" s="183"/>
      <c r="C67" s="186" t="s">
        <v>26</v>
      </c>
      <c r="D67" s="188" t="s">
        <v>42</v>
      </c>
      <c r="E67" s="189"/>
      <c r="F67" s="189"/>
      <c r="G67" s="189"/>
      <c r="H67" s="189"/>
      <c r="I67" s="189"/>
      <c r="J67" s="189"/>
      <c r="K67" s="190"/>
      <c r="L67" s="193" t="s">
        <v>43</v>
      </c>
      <c r="M67" s="193" t="s">
        <v>44</v>
      </c>
      <c r="N67" s="193"/>
      <c r="O67" s="193"/>
      <c r="P67" s="177" t="s">
        <v>45</v>
      </c>
      <c r="Q67" s="177"/>
    </row>
    <row r="68" spans="1:20" ht="12" customHeight="1" thickBot="1" x14ac:dyDescent="0.25">
      <c r="A68" s="184"/>
      <c r="B68" s="185"/>
      <c r="C68" s="187"/>
      <c r="D68" s="191"/>
      <c r="E68" s="192"/>
      <c r="F68" s="192"/>
      <c r="G68" s="192"/>
      <c r="H68" s="192"/>
      <c r="I68" s="192"/>
      <c r="J68" s="192"/>
      <c r="K68" s="185"/>
      <c r="L68" s="194"/>
      <c r="M68" s="191"/>
      <c r="N68" s="192"/>
      <c r="O68" s="185"/>
      <c r="P68" s="178"/>
      <c r="Q68" s="179"/>
    </row>
    <row r="69" spans="1:20" ht="11.1" customHeight="1" thickBot="1" x14ac:dyDescent="0.25">
      <c r="A69" s="122">
        <v>1</v>
      </c>
      <c r="B69" s="122"/>
      <c r="C69" s="11">
        <v>2</v>
      </c>
      <c r="D69" s="123">
        <v>3</v>
      </c>
      <c r="E69" s="124"/>
      <c r="F69" s="124"/>
      <c r="G69" s="124"/>
      <c r="H69" s="124"/>
      <c r="I69" s="124"/>
      <c r="J69" s="124"/>
      <c r="K69" s="125"/>
      <c r="L69" s="11">
        <v>4</v>
      </c>
      <c r="M69" s="123">
        <v>5</v>
      </c>
      <c r="N69" s="123"/>
      <c r="O69" s="123"/>
      <c r="P69" s="126">
        <v>6</v>
      </c>
      <c r="Q69" s="126"/>
    </row>
    <row r="70" spans="1:20" ht="21.95" customHeight="1" x14ac:dyDescent="0.2">
      <c r="A70" s="152">
        <v>1</v>
      </c>
      <c r="B70" s="152"/>
      <c r="C70" s="18">
        <v>1315041</v>
      </c>
      <c r="D70" s="180" t="s">
        <v>35</v>
      </c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2"/>
    </row>
    <row r="71" spans="1:20" ht="11.1" customHeight="1" x14ac:dyDescent="0.2">
      <c r="A71" s="111" t="s">
        <v>46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3"/>
    </row>
    <row r="72" spans="1:20" s="36" customFormat="1" ht="15.75" customHeight="1" x14ac:dyDescent="0.2">
      <c r="A72" s="37">
        <v>1</v>
      </c>
      <c r="B72" s="38"/>
      <c r="C72" s="39">
        <v>1315041</v>
      </c>
      <c r="D72" s="98" t="s">
        <v>47</v>
      </c>
      <c r="E72" s="99"/>
      <c r="F72" s="99"/>
      <c r="G72" s="99"/>
      <c r="H72" s="99"/>
      <c r="I72" s="99"/>
      <c r="J72" s="99"/>
      <c r="K72" s="100"/>
      <c r="L72" s="40" t="s">
        <v>48</v>
      </c>
      <c r="M72" s="159" t="s">
        <v>49</v>
      </c>
      <c r="N72" s="159"/>
      <c r="O72" s="159"/>
      <c r="P72" s="160">
        <v>2</v>
      </c>
      <c r="Q72" s="160"/>
      <c r="R72" s="52"/>
      <c r="S72" s="52"/>
      <c r="T72" s="52"/>
    </row>
    <row r="73" spans="1:20" s="36" customFormat="1" ht="27.75" customHeight="1" x14ac:dyDescent="0.2">
      <c r="A73" s="37">
        <v>2</v>
      </c>
      <c r="B73" s="38"/>
      <c r="C73" s="39">
        <v>1315041</v>
      </c>
      <c r="D73" s="98" t="s">
        <v>102</v>
      </c>
      <c r="E73" s="99"/>
      <c r="F73" s="99"/>
      <c r="G73" s="99"/>
      <c r="H73" s="99"/>
      <c r="I73" s="99"/>
      <c r="J73" s="99"/>
      <c r="K73" s="100"/>
      <c r="L73" s="40" t="s">
        <v>48</v>
      </c>
      <c r="M73" s="198" t="s">
        <v>49</v>
      </c>
      <c r="N73" s="199"/>
      <c r="O73" s="200"/>
      <c r="P73" s="104">
        <v>2</v>
      </c>
      <c r="Q73" s="105"/>
      <c r="R73" s="52"/>
      <c r="S73" s="52"/>
      <c r="T73" s="52"/>
    </row>
    <row r="74" spans="1:20" s="61" customFormat="1" ht="24.75" customHeight="1" x14ac:dyDescent="0.2">
      <c r="A74" s="57">
        <v>3</v>
      </c>
      <c r="B74" s="58"/>
      <c r="C74" s="59">
        <v>1315041</v>
      </c>
      <c r="D74" s="195" t="s">
        <v>103</v>
      </c>
      <c r="E74" s="196"/>
      <c r="F74" s="196"/>
      <c r="G74" s="196"/>
      <c r="H74" s="196"/>
      <c r="I74" s="196"/>
      <c r="J74" s="196"/>
      <c r="K74" s="197"/>
      <c r="L74" s="60" t="s">
        <v>48</v>
      </c>
      <c r="M74" s="201" t="s">
        <v>49</v>
      </c>
      <c r="N74" s="202"/>
      <c r="O74" s="203"/>
      <c r="P74" s="204">
        <v>2</v>
      </c>
      <c r="Q74" s="205"/>
      <c r="S74" s="52"/>
      <c r="T74" s="52"/>
    </row>
    <row r="75" spans="1:20" s="36" customFormat="1" ht="24.75" customHeight="1" x14ac:dyDescent="0.2">
      <c r="A75" s="37">
        <v>4</v>
      </c>
      <c r="B75" s="38"/>
      <c r="C75" s="39">
        <v>1315041</v>
      </c>
      <c r="D75" s="98" t="s">
        <v>104</v>
      </c>
      <c r="E75" s="99"/>
      <c r="F75" s="99"/>
      <c r="G75" s="99"/>
      <c r="H75" s="99"/>
      <c r="I75" s="99"/>
      <c r="J75" s="99"/>
      <c r="K75" s="100"/>
      <c r="L75" s="40" t="s">
        <v>65</v>
      </c>
      <c r="M75" s="101" t="s">
        <v>49</v>
      </c>
      <c r="N75" s="102"/>
      <c r="O75" s="103"/>
      <c r="P75" s="104">
        <v>16.8</v>
      </c>
      <c r="Q75" s="105"/>
      <c r="R75" s="52"/>
      <c r="S75" s="52"/>
      <c r="T75" s="52"/>
    </row>
    <row r="76" spans="1:20" s="36" customFormat="1" ht="24.75" customHeight="1" x14ac:dyDescent="0.2">
      <c r="A76" s="37">
        <v>5</v>
      </c>
      <c r="B76" s="38"/>
      <c r="C76" s="39">
        <v>1315041</v>
      </c>
      <c r="D76" s="98" t="s">
        <v>105</v>
      </c>
      <c r="E76" s="99"/>
      <c r="F76" s="99"/>
      <c r="G76" s="99"/>
      <c r="H76" s="99"/>
      <c r="I76" s="99"/>
      <c r="J76" s="99"/>
      <c r="K76" s="100"/>
      <c r="L76" s="40" t="s">
        <v>106</v>
      </c>
      <c r="M76" s="101" t="s">
        <v>49</v>
      </c>
      <c r="N76" s="102"/>
      <c r="O76" s="103"/>
      <c r="P76" s="104">
        <f>N54</f>
        <v>11348.177</v>
      </c>
      <c r="Q76" s="105"/>
      <c r="R76" s="52"/>
      <c r="S76" s="52"/>
      <c r="T76" s="52"/>
    </row>
    <row r="77" spans="1:20" ht="15" customHeight="1" x14ac:dyDescent="0.2">
      <c r="A77" s="19">
        <v>7</v>
      </c>
      <c r="B77" s="20"/>
      <c r="C77" s="12">
        <v>1315041</v>
      </c>
      <c r="D77" s="80" t="s">
        <v>50</v>
      </c>
      <c r="E77" s="76"/>
      <c r="F77" s="76"/>
      <c r="G77" s="76"/>
      <c r="H77" s="76"/>
      <c r="I77" s="76"/>
      <c r="J77" s="76"/>
      <c r="K77" s="92"/>
      <c r="L77" s="21" t="s">
        <v>51</v>
      </c>
      <c r="M77" s="110" t="s">
        <v>52</v>
      </c>
      <c r="N77" s="110"/>
      <c r="O77" s="110"/>
      <c r="P77" s="106">
        <v>106</v>
      </c>
      <c r="Q77" s="106"/>
    </row>
    <row r="78" spans="1:20" ht="11.1" hidden="1" customHeight="1" x14ac:dyDescent="0.2">
      <c r="A78" s="19">
        <v>3</v>
      </c>
      <c r="B78" s="20"/>
      <c r="C78" s="12">
        <v>1315041</v>
      </c>
      <c r="D78" s="107" t="s">
        <v>53</v>
      </c>
      <c r="E78" s="108"/>
      <c r="F78" s="108"/>
      <c r="G78" s="108"/>
      <c r="H78" s="108"/>
      <c r="I78" s="108"/>
      <c r="J78" s="108"/>
      <c r="K78" s="109"/>
      <c r="L78" s="21" t="s">
        <v>54</v>
      </c>
      <c r="M78" s="110" t="s">
        <v>49</v>
      </c>
      <c r="N78" s="110"/>
      <c r="O78" s="110"/>
      <c r="P78" s="106">
        <v>4528.8289999999997</v>
      </c>
      <c r="Q78" s="106"/>
    </row>
    <row r="79" spans="1:20" ht="21.95" hidden="1" customHeight="1" x14ac:dyDescent="0.2">
      <c r="A79" s="19">
        <v>4</v>
      </c>
      <c r="B79" s="20"/>
      <c r="C79" s="12">
        <v>1315041</v>
      </c>
      <c r="D79" s="107" t="s">
        <v>55</v>
      </c>
      <c r="E79" s="108"/>
      <c r="F79" s="108"/>
      <c r="G79" s="108"/>
      <c r="H79" s="108"/>
      <c r="I79" s="108"/>
      <c r="J79" s="108"/>
      <c r="K79" s="109"/>
      <c r="L79" s="21" t="s">
        <v>54</v>
      </c>
      <c r="M79" s="110" t="s">
        <v>49</v>
      </c>
      <c r="N79" s="110"/>
      <c r="O79" s="110"/>
      <c r="P79" s="106">
        <v>5307.8249999999998</v>
      </c>
      <c r="Q79" s="106"/>
    </row>
    <row r="80" spans="1:20" ht="11.1" customHeight="1" x14ac:dyDescent="0.2">
      <c r="A80" s="111" t="s">
        <v>56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3"/>
    </row>
    <row r="81" spans="1:18" ht="24.75" customHeight="1" x14ac:dyDescent="0.2">
      <c r="A81" s="41">
        <v>1</v>
      </c>
      <c r="B81" s="35"/>
      <c r="C81" s="43">
        <v>1315041</v>
      </c>
      <c r="D81" s="116" t="s">
        <v>107</v>
      </c>
      <c r="E81" s="117"/>
      <c r="F81" s="117"/>
      <c r="G81" s="117"/>
      <c r="H81" s="117"/>
      <c r="I81" s="117"/>
      <c r="J81" s="117"/>
      <c r="K81" s="118"/>
      <c r="L81" s="43" t="s">
        <v>108</v>
      </c>
      <c r="M81" s="110" t="s">
        <v>49</v>
      </c>
      <c r="N81" s="110"/>
      <c r="O81" s="110"/>
      <c r="P81" s="114">
        <v>2685.8</v>
      </c>
      <c r="Q81" s="115"/>
    </row>
    <row r="82" spans="1:18" ht="27" customHeight="1" x14ac:dyDescent="0.2">
      <c r="A82" s="41">
        <v>2</v>
      </c>
      <c r="B82" s="35"/>
      <c r="C82" s="43">
        <v>1315041</v>
      </c>
      <c r="D82" s="119" t="s">
        <v>109</v>
      </c>
      <c r="E82" s="90"/>
      <c r="F82" s="90"/>
      <c r="G82" s="90"/>
      <c r="H82" s="90"/>
      <c r="I82" s="90"/>
      <c r="J82" s="90"/>
      <c r="K82" s="91"/>
      <c r="L82" s="43" t="s">
        <v>48</v>
      </c>
      <c r="M82" s="110" t="s">
        <v>49</v>
      </c>
      <c r="N82" s="110"/>
      <c r="O82" s="110"/>
      <c r="P82" s="114">
        <v>6</v>
      </c>
      <c r="Q82" s="115"/>
    </row>
    <row r="83" spans="1:18" ht="23.25" customHeight="1" x14ac:dyDescent="0.2">
      <c r="A83" s="41">
        <v>3</v>
      </c>
      <c r="B83" s="35"/>
      <c r="C83" s="43">
        <v>1315041</v>
      </c>
      <c r="D83" s="119" t="s">
        <v>57</v>
      </c>
      <c r="E83" s="90"/>
      <c r="F83" s="90"/>
      <c r="G83" s="90"/>
      <c r="H83" s="90"/>
      <c r="I83" s="90"/>
      <c r="J83" s="90"/>
      <c r="K83" s="91"/>
      <c r="L83" s="43" t="s">
        <v>48</v>
      </c>
      <c r="M83" s="110" t="s">
        <v>49</v>
      </c>
      <c r="N83" s="110"/>
      <c r="O83" s="110"/>
      <c r="P83" s="114">
        <v>20</v>
      </c>
      <c r="Q83" s="115"/>
      <c r="R83" s="48"/>
    </row>
    <row r="84" spans="1:18" ht="18.75" customHeight="1" x14ac:dyDescent="0.2">
      <c r="A84" s="41">
        <v>4</v>
      </c>
      <c r="B84" s="35"/>
      <c r="C84" s="43">
        <v>1315041</v>
      </c>
      <c r="D84" s="119" t="s">
        <v>110</v>
      </c>
      <c r="E84" s="90"/>
      <c r="F84" s="90"/>
      <c r="G84" s="90"/>
      <c r="H84" s="90"/>
      <c r="I84" s="90"/>
      <c r="J84" s="90"/>
      <c r="K84" s="91"/>
      <c r="L84" s="43" t="s">
        <v>48</v>
      </c>
      <c r="M84" s="110" t="s">
        <v>49</v>
      </c>
      <c r="N84" s="110"/>
      <c r="O84" s="110"/>
      <c r="P84" s="114">
        <v>6</v>
      </c>
      <c r="Q84" s="115"/>
      <c r="R84" s="48"/>
    </row>
    <row r="85" spans="1:18" ht="21.95" customHeight="1" x14ac:dyDescent="0.2">
      <c r="A85" s="42">
        <v>5</v>
      </c>
      <c r="B85" s="49"/>
      <c r="C85" s="44">
        <v>1315041</v>
      </c>
      <c r="D85" s="80" t="s">
        <v>111</v>
      </c>
      <c r="E85" s="76"/>
      <c r="F85" s="76"/>
      <c r="G85" s="76"/>
      <c r="H85" s="76"/>
      <c r="I85" s="76"/>
      <c r="J85" s="76"/>
      <c r="K85" s="92"/>
      <c r="L85" s="45" t="s">
        <v>48</v>
      </c>
      <c r="M85" s="80" t="s">
        <v>49</v>
      </c>
      <c r="N85" s="80"/>
      <c r="O85" s="80"/>
      <c r="P85" s="93">
        <v>55</v>
      </c>
      <c r="Q85" s="93"/>
      <c r="R85" s="48"/>
    </row>
    <row r="86" spans="1:18" ht="11.1" customHeight="1" x14ac:dyDescent="0.2">
      <c r="A86" s="94" t="s">
        <v>58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6"/>
    </row>
    <row r="87" spans="1:18" ht="18.75" customHeight="1" x14ac:dyDescent="0.2">
      <c r="A87" s="50">
        <v>1</v>
      </c>
      <c r="B87" s="49"/>
      <c r="C87" s="44">
        <v>1315041</v>
      </c>
      <c r="D87" s="83" t="s">
        <v>59</v>
      </c>
      <c r="E87" s="84"/>
      <c r="F87" s="84"/>
      <c r="G87" s="84"/>
      <c r="H87" s="84"/>
      <c r="I87" s="84"/>
      <c r="J87" s="84"/>
      <c r="K87" s="85"/>
      <c r="L87" s="45" t="s">
        <v>113</v>
      </c>
      <c r="M87" s="80" t="s">
        <v>60</v>
      </c>
      <c r="N87" s="80"/>
      <c r="O87" s="80"/>
      <c r="P87" s="93">
        <f>P53/P72</f>
        <v>4855.0715</v>
      </c>
      <c r="Q87" s="93"/>
    </row>
    <row r="88" spans="1:18" ht="24.75" customHeight="1" x14ac:dyDescent="0.2">
      <c r="A88" s="50">
        <v>2</v>
      </c>
      <c r="B88" s="49"/>
      <c r="C88" s="44">
        <v>1315041</v>
      </c>
      <c r="D88" s="83" t="s">
        <v>112</v>
      </c>
      <c r="E88" s="84"/>
      <c r="F88" s="84"/>
      <c r="G88" s="84"/>
      <c r="H88" s="84"/>
      <c r="I88" s="84"/>
      <c r="J88" s="84"/>
      <c r="K88" s="85"/>
      <c r="L88" s="45" t="s">
        <v>62</v>
      </c>
      <c r="M88" s="80" t="s">
        <v>60</v>
      </c>
      <c r="N88" s="80"/>
      <c r="O88" s="80"/>
      <c r="P88" s="86">
        <f>P76/P81*1000</f>
        <v>4225.2502047806984</v>
      </c>
      <c r="Q88" s="87"/>
    </row>
    <row r="89" spans="1:18" ht="21.75" customHeight="1" x14ac:dyDescent="0.2">
      <c r="A89" s="50">
        <v>3</v>
      </c>
      <c r="B89" s="49"/>
      <c r="C89" s="44">
        <v>1315041</v>
      </c>
      <c r="D89" s="83" t="s">
        <v>114</v>
      </c>
      <c r="E89" s="84"/>
      <c r="F89" s="84"/>
      <c r="G89" s="84"/>
      <c r="H89" s="84"/>
      <c r="I89" s="84"/>
      <c r="J89" s="84"/>
      <c r="K89" s="85"/>
      <c r="L89" s="45" t="s">
        <v>113</v>
      </c>
      <c r="M89" s="80" t="s">
        <v>60</v>
      </c>
      <c r="N89" s="80"/>
      <c r="O89" s="80"/>
      <c r="P89" s="86">
        <f>454298/6</f>
        <v>75716.333333333328</v>
      </c>
      <c r="Q89" s="87"/>
      <c r="R89" s="48"/>
    </row>
    <row r="90" spans="1:18" ht="22.5" customHeight="1" x14ac:dyDescent="0.2">
      <c r="A90" s="50">
        <v>4</v>
      </c>
      <c r="B90" s="49"/>
      <c r="C90" s="44">
        <v>1315041</v>
      </c>
      <c r="D90" s="83" t="s">
        <v>115</v>
      </c>
      <c r="E90" s="84"/>
      <c r="F90" s="84"/>
      <c r="G90" s="84"/>
      <c r="H90" s="84"/>
      <c r="I90" s="84"/>
      <c r="J90" s="84"/>
      <c r="K90" s="85"/>
      <c r="L90" s="45" t="s">
        <v>113</v>
      </c>
      <c r="M90" s="80" t="s">
        <v>60</v>
      </c>
      <c r="N90" s="80"/>
      <c r="O90" s="80"/>
      <c r="P90" s="86">
        <f>5165622/P77/12</f>
        <v>4061.0235849056603</v>
      </c>
      <c r="Q90" s="87"/>
      <c r="R90" s="66"/>
    </row>
    <row r="91" spans="1:18" ht="26.25" customHeight="1" x14ac:dyDescent="0.2">
      <c r="A91" s="50">
        <v>5</v>
      </c>
      <c r="B91" s="49"/>
      <c r="C91" s="44">
        <v>1315041</v>
      </c>
      <c r="D91" s="83" t="s">
        <v>116</v>
      </c>
      <c r="E91" s="84"/>
      <c r="F91" s="84"/>
      <c r="G91" s="84"/>
      <c r="H91" s="84"/>
      <c r="I91" s="84"/>
      <c r="J91" s="84"/>
      <c r="K91" s="85"/>
      <c r="L91" s="45" t="s">
        <v>113</v>
      </c>
      <c r="M91" s="80" t="s">
        <v>60</v>
      </c>
      <c r="N91" s="80"/>
      <c r="O91" s="80"/>
      <c r="P91" s="86">
        <f>108571/6</f>
        <v>18095.166666666668</v>
      </c>
      <c r="Q91" s="87"/>
    </row>
    <row r="92" spans="1:18" ht="27.75" customHeight="1" x14ac:dyDescent="0.2">
      <c r="A92" s="50">
        <v>6</v>
      </c>
      <c r="B92" s="49"/>
      <c r="C92" s="44">
        <v>1315041</v>
      </c>
      <c r="D92" s="83" t="s">
        <v>117</v>
      </c>
      <c r="E92" s="84"/>
      <c r="F92" s="84"/>
      <c r="G92" s="84"/>
      <c r="H92" s="84"/>
      <c r="I92" s="84"/>
      <c r="J92" s="84"/>
      <c r="K92" s="85"/>
      <c r="L92" s="45" t="s">
        <v>113</v>
      </c>
      <c r="M92" s="80" t="s">
        <v>60</v>
      </c>
      <c r="N92" s="80"/>
      <c r="O92" s="80"/>
      <c r="P92" s="86">
        <f>16000/P85</f>
        <v>290.90909090909093</v>
      </c>
      <c r="Q92" s="87"/>
    </row>
    <row r="93" spans="1:18" ht="27" hidden="1" customHeight="1" x14ac:dyDescent="0.2">
      <c r="A93" s="50">
        <v>7</v>
      </c>
      <c r="B93" s="49"/>
      <c r="C93" s="44">
        <v>1315041</v>
      </c>
      <c r="D93" s="81"/>
      <c r="E93" s="82"/>
      <c r="F93" s="82"/>
      <c r="G93" s="82"/>
      <c r="H93" s="82"/>
      <c r="I93" s="82"/>
      <c r="J93" s="82"/>
      <c r="K93" s="79"/>
      <c r="L93" s="45"/>
      <c r="M93" s="81"/>
      <c r="N93" s="82"/>
      <c r="O93" s="79"/>
      <c r="P93" s="86"/>
      <c r="Q93" s="87"/>
    </row>
    <row r="94" spans="1:18" ht="37.5" hidden="1" customHeight="1" x14ac:dyDescent="0.2">
      <c r="A94" s="50">
        <v>8</v>
      </c>
      <c r="B94" s="49"/>
      <c r="C94" s="44">
        <v>1315041</v>
      </c>
      <c r="D94" s="81"/>
      <c r="E94" s="82"/>
      <c r="F94" s="82"/>
      <c r="G94" s="82"/>
      <c r="H94" s="82"/>
      <c r="I94" s="82"/>
      <c r="J94" s="82"/>
      <c r="K94" s="79"/>
      <c r="L94" s="45"/>
      <c r="M94" s="81"/>
      <c r="N94" s="82"/>
      <c r="O94" s="79"/>
      <c r="P94" s="86"/>
      <c r="Q94" s="87"/>
    </row>
    <row r="95" spans="1:18" ht="21.95" hidden="1" customHeight="1" x14ac:dyDescent="0.2">
      <c r="A95" s="50">
        <v>9</v>
      </c>
      <c r="B95" s="49"/>
      <c r="C95" s="44">
        <v>1315041</v>
      </c>
      <c r="D95" s="80" t="s">
        <v>61</v>
      </c>
      <c r="E95" s="76"/>
      <c r="F95" s="76"/>
      <c r="G95" s="76"/>
      <c r="H95" s="76"/>
      <c r="I95" s="76"/>
      <c r="J95" s="76"/>
      <c r="K95" s="92"/>
      <c r="L95" s="45" t="s">
        <v>62</v>
      </c>
      <c r="M95" s="80" t="s">
        <v>60</v>
      </c>
      <c r="N95" s="80"/>
      <c r="O95" s="80"/>
      <c r="P95" s="93">
        <v>3685.989</v>
      </c>
      <c r="Q95" s="93"/>
    </row>
    <row r="96" spans="1:18" ht="11.1" customHeight="1" x14ac:dyDescent="0.2">
      <c r="A96" s="94" t="s">
        <v>63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6"/>
    </row>
    <row r="97" spans="1:17" ht="33" hidden="1" customHeight="1" x14ac:dyDescent="0.2">
      <c r="A97" s="50">
        <v>1</v>
      </c>
      <c r="B97" s="49"/>
      <c r="C97" s="51">
        <v>1315041</v>
      </c>
      <c r="D97" s="83" t="s">
        <v>64</v>
      </c>
      <c r="E97" s="84"/>
      <c r="F97" s="84"/>
      <c r="G97" s="84"/>
      <c r="H97" s="84"/>
      <c r="I97" s="84"/>
      <c r="J97" s="84"/>
      <c r="K97" s="85"/>
      <c r="L97" s="45" t="s">
        <v>65</v>
      </c>
      <c r="M97" s="80" t="s">
        <v>60</v>
      </c>
      <c r="N97" s="80"/>
      <c r="O97" s="80"/>
      <c r="P97" s="97"/>
      <c r="Q97" s="97"/>
    </row>
    <row r="98" spans="1:17" ht="21.75" customHeight="1" x14ac:dyDescent="0.2">
      <c r="A98" s="50">
        <v>2</v>
      </c>
      <c r="B98" s="68"/>
      <c r="C98" s="70">
        <v>1315041</v>
      </c>
      <c r="D98" s="84" t="s">
        <v>118</v>
      </c>
      <c r="E98" s="84"/>
      <c r="F98" s="84"/>
      <c r="G98" s="84"/>
      <c r="H98" s="84"/>
      <c r="I98" s="84"/>
      <c r="J98" s="84"/>
      <c r="K98" s="88"/>
      <c r="L98" s="47" t="s">
        <v>48</v>
      </c>
      <c r="M98" s="80" t="s">
        <v>60</v>
      </c>
      <c r="N98" s="80"/>
      <c r="O98" s="80"/>
      <c r="P98" s="78">
        <v>2</v>
      </c>
      <c r="Q98" s="79"/>
    </row>
    <row r="99" spans="1:17" ht="27.75" customHeight="1" x14ac:dyDescent="0.2">
      <c r="A99" s="50">
        <v>3</v>
      </c>
      <c r="B99" s="68"/>
      <c r="C99" s="70">
        <v>1315041</v>
      </c>
      <c r="D99" s="89" t="s">
        <v>132</v>
      </c>
      <c r="E99" s="90"/>
      <c r="F99" s="90"/>
      <c r="G99" s="90"/>
      <c r="H99" s="90"/>
      <c r="I99" s="90"/>
      <c r="J99" s="90"/>
      <c r="K99" s="91"/>
      <c r="L99" s="47" t="s">
        <v>65</v>
      </c>
      <c r="M99" s="80" t="s">
        <v>60</v>
      </c>
      <c r="N99" s="80"/>
      <c r="O99" s="80"/>
      <c r="P99" s="78">
        <v>2</v>
      </c>
      <c r="Q99" s="79"/>
    </row>
    <row r="100" spans="1:17" ht="19.5" customHeight="1" x14ac:dyDescent="0.2">
      <c r="A100" s="50"/>
      <c r="B100" s="68"/>
      <c r="C100" s="70">
        <v>1315041</v>
      </c>
      <c r="D100" s="75" t="s">
        <v>131</v>
      </c>
      <c r="E100" s="76"/>
      <c r="F100" s="76"/>
      <c r="G100" s="76"/>
      <c r="H100" s="76"/>
      <c r="I100" s="76"/>
      <c r="J100" s="76"/>
      <c r="K100" s="77"/>
      <c r="L100" s="72" t="s">
        <v>65</v>
      </c>
      <c r="M100" s="75" t="s">
        <v>60</v>
      </c>
      <c r="N100" s="76"/>
      <c r="O100" s="77"/>
      <c r="P100" s="78">
        <v>100</v>
      </c>
      <c r="Q100" s="79"/>
    </row>
    <row r="101" spans="1:17" ht="33" customHeight="1" x14ac:dyDescent="0.2">
      <c r="A101" s="19">
        <v>4</v>
      </c>
      <c r="B101" s="69"/>
      <c r="C101" s="71">
        <v>1315041</v>
      </c>
      <c r="D101" s="84" t="s">
        <v>119</v>
      </c>
      <c r="E101" s="84"/>
      <c r="F101" s="84"/>
      <c r="G101" s="84"/>
      <c r="H101" s="84"/>
      <c r="I101" s="84"/>
      <c r="J101" s="84"/>
      <c r="K101" s="88"/>
      <c r="L101" s="47" t="s">
        <v>65</v>
      </c>
      <c r="M101" s="110" t="s">
        <v>60</v>
      </c>
      <c r="N101" s="110"/>
      <c r="O101" s="110"/>
      <c r="P101" s="172">
        <v>100</v>
      </c>
      <c r="Q101" s="173"/>
    </row>
    <row r="102" spans="1:17" ht="33" customHeight="1" x14ac:dyDescent="0.2">
      <c r="A102" s="19">
        <v>5</v>
      </c>
      <c r="B102" s="69"/>
      <c r="C102" s="71">
        <v>1315041</v>
      </c>
      <c r="D102" s="84" t="s">
        <v>120</v>
      </c>
      <c r="E102" s="84"/>
      <c r="F102" s="84"/>
      <c r="G102" s="84"/>
      <c r="H102" s="84"/>
      <c r="I102" s="84"/>
      <c r="J102" s="84"/>
      <c r="K102" s="88"/>
      <c r="L102" s="47" t="s">
        <v>65</v>
      </c>
      <c r="M102" s="110" t="s">
        <v>60</v>
      </c>
      <c r="N102" s="110"/>
      <c r="O102" s="110"/>
      <c r="P102" s="172">
        <v>80</v>
      </c>
      <c r="Q102" s="173"/>
    </row>
    <row r="103" spans="1:17" ht="33" hidden="1" customHeight="1" x14ac:dyDescent="0.2">
      <c r="A103" s="19"/>
      <c r="B103" s="69"/>
      <c r="C103" s="71">
        <v>1315041</v>
      </c>
      <c r="D103" s="84"/>
      <c r="E103" s="84"/>
      <c r="F103" s="84"/>
      <c r="G103" s="84"/>
      <c r="H103" s="84"/>
      <c r="I103" s="84"/>
      <c r="J103" s="84"/>
      <c r="K103" s="88"/>
      <c r="L103" s="46"/>
      <c r="M103" s="110" t="s">
        <v>60</v>
      </c>
      <c r="N103" s="110"/>
      <c r="O103" s="110"/>
      <c r="P103" s="172"/>
      <c r="Q103" s="173"/>
    </row>
    <row r="104" spans="1:17" ht="33" customHeight="1" x14ac:dyDescent="0.2">
      <c r="A104" s="19">
        <v>6</v>
      </c>
      <c r="B104" s="69"/>
      <c r="C104" s="71">
        <v>1315041</v>
      </c>
      <c r="D104" s="84" t="s">
        <v>121</v>
      </c>
      <c r="E104" s="84"/>
      <c r="F104" s="84"/>
      <c r="G104" s="84"/>
      <c r="H104" s="84"/>
      <c r="I104" s="84"/>
      <c r="J104" s="84"/>
      <c r="K104" s="88"/>
      <c r="L104" s="47" t="s">
        <v>65</v>
      </c>
      <c r="M104" s="110" t="s">
        <v>60</v>
      </c>
      <c r="N104" s="110"/>
      <c r="O104" s="110"/>
      <c r="P104" s="172">
        <v>4.8</v>
      </c>
      <c r="Q104" s="173"/>
    </row>
    <row r="105" spans="1:17" ht="33" hidden="1" customHeight="1" x14ac:dyDescent="0.2">
      <c r="A105" s="19">
        <v>7</v>
      </c>
      <c r="B105" s="20"/>
      <c r="C105" s="34">
        <v>1315041</v>
      </c>
      <c r="D105" s="174"/>
      <c r="E105" s="175"/>
      <c r="F105" s="175"/>
      <c r="G105" s="175"/>
      <c r="H105" s="175"/>
      <c r="I105" s="175"/>
      <c r="J105" s="175"/>
      <c r="K105" s="176"/>
      <c r="L105" s="46"/>
      <c r="M105" s="110" t="s">
        <v>60</v>
      </c>
      <c r="N105" s="110"/>
      <c r="O105" s="110"/>
      <c r="P105" s="172"/>
      <c r="Q105" s="173"/>
    </row>
    <row r="106" spans="1:17" ht="11.1" customHeight="1" x14ac:dyDescent="0.2">
      <c r="A106" s="152">
        <v>2</v>
      </c>
      <c r="B106" s="152"/>
      <c r="C106" s="18">
        <v>1315041</v>
      </c>
      <c r="D106" s="153" t="s">
        <v>37</v>
      </c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5"/>
    </row>
    <row r="107" spans="1:17" ht="11.1" customHeight="1" x14ac:dyDescent="0.2">
      <c r="A107" s="111" t="s">
        <v>46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3"/>
    </row>
    <row r="108" spans="1:17" s="61" customFormat="1" ht="11.1" customHeight="1" x14ac:dyDescent="0.2">
      <c r="A108" s="57">
        <v>1</v>
      </c>
      <c r="B108" s="58"/>
      <c r="C108" s="59">
        <v>1315041</v>
      </c>
      <c r="D108" s="164" t="s">
        <v>66</v>
      </c>
      <c r="E108" s="165"/>
      <c r="F108" s="165"/>
      <c r="G108" s="165"/>
      <c r="H108" s="165"/>
      <c r="I108" s="165"/>
      <c r="J108" s="165"/>
      <c r="K108" s="166"/>
      <c r="L108" s="60" t="s">
        <v>54</v>
      </c>
      <c r="M108" s="167" t="s">
        <v>49</v>
      </c>
      <c r="N108" s="167"/>
      <c r="O108" s="167"/>
      <c r="P108" s="168">
        <f>P56</f>
        <v>457.358</v>
      </c>
      <c r="Q108" s="168"/>
    </row>
    <row r="109" spans="1:17" ht="11.1" customHeight="1" x14ac:dyDescent="0.2">
      <c r="A109" s="111" t="s">
        <v>56</v>
      </c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3"/>
    </row>
    <row r="110" spans="1:17" ht="11.1" customHeight="1" x14ac:dyDescent="0.2">
      <c r="A110" s="19">
        <v>1</v>
      </c>
      <c r="B110" s="20"/>
      <c r="C110" s="12">
        <v>1315041</v>
      </c>
      <c r="D110" s="107" t="s">
        <v>67</v>
      </c>
      <c r="E110" s="108"/>
      <c r="F110" s="108"/>
      <c r="G110" s="108"/>
      <c r="H110" s="108"/>
      <c r="I110" s="108"/>
      <c r="J110" s="108"/>
      <c r="K110" s="109"/>
      <c r="L110" s="21" t="s">
        <v>48</v>
      </c>
      <c r="M110" s="110" t="s">
        <v>49</v>
      </c>
      <c r="N110" s="110"/>
      <c r="O110" s="110"/>
      <c r="P110" s="93">
        <f>5+1</f>
        <v>6</v>
      </c>
      <c r="Q110" s="106"/>
    </row>
    <row r="111" spans="1:17" ht="11.1" customHeight="1" x14ac:dyDescent="0.2">
      <c r="A111" s="111" t="s">
        <v>58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3"/>
    </row>
    <row r="112" spans="1:17" ht="11.1" customHeight="1" x14ac:dyDescent="0.2">
      <c r="A112" s="19">
        <v>1</v>
      </c>
      <c r="B112" s="20"/>
      <c r="C112" s="12">
        <v>1315041</v>
      </c>
      <c r="D112" s="107" t="s">
        <v>68</v>
      </c>
      <c r="E112" s="108"/>
      <c r="F112" s="108"/>
      <c r="G112" s="108"/>
      <c r="H112" s="108"/>
      <c r="I112" s="108"/>
      <c r="J112" s="108"/>
      <c r="K112" s="109"/>
      <c r="L112" s="21" t="s">
        <v>62</v>
      </c>
      <c r="M112" s="110" t="s">
        <v>60</v>
      </c>
      <c r="N112" s="110"/>
      <c r="O112" s="110"/>
      <c r="P112" s="106">
        <f>P108/P110*1000</f>
        <v>76226.333333333328</v>
      </c>
      <c r="Q112" s="106"/>
    </row>
    <row r="113" spans="1:17" ht="11.1" customHeight="1" x14ac:dyDescent="0.2">
      <c r="A113" s="111" t="s">
        <v>63</v>
      </c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3"/>
    </row>
    <row r="114" spans="1:17" ht="21.95" customHeight="1" x14ac:dyDescent="0.2">
      <c r="A114" s="19">
        <v>1</v>
      </c>
      <c r="B114" s="20"/>
      <c r="C114" s="12">
        <v>1315041</v>
      </c>
      <c r="D114" s="107" t="s">
        <v>69</v>
      </c>
      <c r="E114" s="108"/>
      <c r="F114" s="108"/>
      <c r="G114" s="108"/>
      <c r="H114" s="108"/>
      <c r="I114" s="108"/>
      <c r="J114" s="108"/>
      <c r="K114" s="109"/>
      <c r="L114" s="21" t="s">
        <v>54</v>
      </c>
      <c r="M114" s="110" t="s">
        <v>60</v>
      </c>
      <c r="N114" s="110"/>
      <c r="O114" s="110"/>
      <c r="P114" s="151"/>
      <c r="Q114" s="151"/>
    </row>
    <row r="115" spans="1:17" ht="11.1" customHeight="1" x14ac:dyDescent="0.2">
      <c r="A115" s="152">
        <v>3</v>
      </c>
      <c r="B115" s="152"/>
      <c r="C115" s="18">
        <v>1315041</v>
      </c>
      <c r="D115" s="153" t="s">
        <v>36</v>
      </c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5"/>
    </row>
    <row r="116" spans="1:17" ht="11.1" customHeight="1" x14ac:dyDescent="0.2">
      <c r="A116" s="111" t="s">
        <v>46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3"/>
    </row>
    <row r="117" spans="1:17" s="61" customFormat="1" ht="11.1" customHeight="1" x14ac:dyDescent="0.2">
      <c r="A117" s="57">
        <v>1</v>
      </c>
      <c r="B117" s="58"/>
      <c r="C117" s="59">
        <v>1315041</v>
      </c>
      <c r="D117" s="164" t="s">
        <v>70</v>
      </c>
      <c r="E117" s="165"/>
      <c r="F117" s="165"/>
      <c r="G117" s="165"/>
      <c r="H117" s="165"/>
      <c r="I117" s="165"/>
      <c r="J117" s="165"/>
      <c r="K117" s="166"/>
      <c r="L117" s="60" t="s">
        <v>54</v>
      </c>
      <c r="M117" s="167" t="s">
        <v>49</v>
      </c>
      <c r="N117" s="167"/>
      <c r="O117" s="167"/>
      <c r="P117" s="160">
        <f>P54</f>
        <v>11348.177</v>
      </c>
      <c r="Q117" s="160"/>
    </row>
    <row r="118" spans="1:17" s="61" customFormat="1" ht="11.1" customHeight="1" x14ac:dyDescent="0.2">
      <c r="A118" s="57">
        <v>2</v>
      </c>
      <c r="B118" s="58"/>
      <c r="C118" s="59">
        <v>1315041</v>
      </c>
      <c r="D118" s="164" t="s">
        <v>71</v>
      </c>
      <c r="E118" s="165"/>
      <c r="F118" s="165"/>
      <c r="G118" s="165"/>
      <c r="H118" s="165"/>
      <c r="I118" s="165"/>
      <c r="J118" s="165"/>
      <c r="K118" s="166"/>
      <c r="L118" s="60" t="s">
        <v>48</v>
      </c>
      <c r="M118" s="167" t="s">
        <v>49</v>
      </c>
      <c r="N118" s="167"/>
      <c r="O118" s="167"/>
      <c r="P118" s="168">
        <v>6</v>
      </c>
      <c r="Q118" s="168"/>
    </row>
    <row r="119" spans="1:17" s="61" customFormat="1" ht="11.1" customHeight="1" x14ac:dyDescent="0.2">
      <c r="A119" s="169" t="s">
        <v>56</v>
      </c>
      <c r="B119" s="170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1"/>
    </row>
    <row r="120" spans="1:17" s="61" customFormat="1" ht="11.1" customHeight="1" x14ac:dyDescent="0.2">
      <c r="A120" s="57">
        <v>1</v>
      </c>
      <c r="B120" s="58"/>
      <c r="C120" s="59">
        <v>1315041</v>
      </c>
      <c r="D120" s="164" t="s">
        <v>72</v>
      </c>
      <c r="E120" s="165"/>
      <c r="F120" s="165"/>
      <c r="G120" s="165"/>
      <c r="H120" s="165"/>
      <c r="I120" s="165"/>
      <c r="J120" s="165"/>
      <c r="K120" s="166"/>
      <c r="L120" s="60" t="s">
        <v>48</v>
      </c>
      <c r="M120" s="167" t="s">
        <v>49</v>
      </c>
      <c r="N120" s="167"/>
      <c r="O120" s="167"/>
      <c r="P120" s="168">
        <v>4</v>
      </c>
      <c r="Q120" s="168"/>
    </row>
    <row r="121" spans="1:17" s="61" customFormat="1" ht="11.1" customHeight="1" x14ac:dyDescent="0.2">
      <c r="A121" s="169" t="s">
        <v>58</v>
      </c>
      <c r="B121" s="170"/>
      <c r="C121" s="170"/>
      <c r="D121" s="170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1"/>
    </row>
    <row r="122" spans="1:17" s="61" customFormat="1" ht="11.1" customHeight="1" x14ac:dyDescent="0.2">
      <c r="A122" s="57">
        <v>1</v>
      </c>
      <c r="B122" s="58"/>
      <c r="C122" s="59">
        <v>1315041</v>
      </c>
      <c r="D122" s="164" t="s">
        <v>73</v>
      </c>
      <c r="E122" s="165"/>
      <c r="F122" s="165"/>
      <c r="G122" s="165"/>
      <c r="H122" s="165"/>
      <c r="I122" s="165"/>
      <c r="J122" s="165"/>
      <c r="K122" s="166"/>
      <c r="L122" s="60" t="s">
        <v>54</v>
      </c>
      <c r="M122" s="167" t="s">
        <v>60</v>
      </c>
      <c r="N122" s="167"/>
      <c r="O122" s="167"/>
      <c r="P122" s="160">
        <f>P117/P120</f>
        <v>2837.0442499999999</v>
      </c>
      <c r="Q122" s="160"/>
    </row>
    <row r="123" spans="1:17" ht="11.1" customHeight="1" x14ac:dyDescent="0.2">
      <c r="A123" s="111" t="s">
        <v>63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3"/>
    </row>
    <row r="124" spans="1:17" ht="11.1" customHeight="1" x14ac:dyDescent="0.2">
      <c r="A124" s="19">
        <v>1</v>
      </c>
      <c r="B124" s="20"/>
      <c r="C124" s="12">
        <v>1315041</v>
      </c>
      <c r="D124" s="107" t="s">
        <v>74</v>
      </c>
      <c r="E124" s="108"/>
      <c r="F124" s="108"/>
      <c r="G124" s="108"/>
      <c r="H124" s="108"/>
      <c r="I124" s="108"/>
      <c r="J124" s="108"/>
      <c r="K124" s="109"/>
      <c r="L124" s="21" t="s">
        <v>65</v>
      </c>
      <c r="M124" s="110" t="s">
        <v>60</v>
      </c>
      <c r="N124" s="110"/>
      <c r="O124" s="110"/>
      <c r="P124" s="151">
        <v>66.7</v>
      </c>
      <c r="Q124" s="151"/>
    </row>
    <row r="125" spans="1:17" ht="11.1" customHeight="1" x14ac:dyDescent="0.2">
      <c r="A125" s="152">
        <v>4</v>
      </c>
      <c r="B125" s="152"/>
      <c r="C125" s="18">
        <v>1315041</v>
      </c>
      <c r="D125" s="153" t="s">
        <v>75</v>
      </c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5"/>
    </row>
    <row r="126" spans="1:17" ht="11.1" customHeight="1" x14ac:dyDescent="0.2">
      <c r="A126" s="111" t="s">
        <v>46</v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3"/>
    </row>
    <row r="127" spans="1:17" s="52" customFormat="1" ht="11.1" customHeight="1" x14ac:dyDescent="0.2">
      <c r="A127" s="37">
        <v>1</v>
      </c>
      <c r="B127" s="38"/>
      <c r="C127" s="39">
        <v>1315041</v>
      </c>
      <c r="D127" s="156" t="s">
        <v>76</v>
      </c>
      <c r="E127" s="157"/>
      <c r="F127" s="157"/>
      <c r="G127" s="157"/>
      <c r="H127" s="157"/>
      <c r="I127" s="157"/>
      <c r="J127" s="157"/>
      <c r="K127" s="158"/>
      <c r="L127" s="40" t="s">
        <v>54</v>
      </c>
      <c r="M127" s="159" t="s">
        <v>49</v>
      </c>
      <c r="N127" s="159"/>
      <c r="O127" s="159"/>
      <c r="P127" s="160">
        <f>85+18</f>
        <v>103</v>
      </c>
      <c r="Q127" s="160"/>
    </row>
    <row r="128" spans="1:17" s="52" customFormat="1" ht="11.1" customHeight="1" x14ac:dyDescent="0.2">
      <c r="A128" s="161" t="s">
        <v>56</v>
      </c>
      <c r="B128" s="162"/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3"/>
    </row>
    <row r="129" spans="1:17" s="52" customFormat="1" ht="11.1" customHeight="1" x14ac:dyDescent="0.2">
      <c r="A129" s="37">
        <v>1</v>
      </c>
      <c r="B129" s="38"/>
      <c r="C129" s="39">
        <v>1315041</v>
      </c>
      <c r="D129" s="156" t="s">
        <v>77</v>
      </c>
      <c r="E129" s="157"/>
      <c r="F129" s="157"/>
      <c r="G129" s="157"/>
      <c r="H129" s="157"/>
      <c r="I129" s="157"/>
      <c r="J129" s="157"/>
      <c r="K129" s="158"/>
      <c r="L129" s="40" t="s">
        <v>48</v>
      </c>
      <c r="M129" s="159" t="s">
        <v>49</v>
      </c>
      <c r="N129" s="159"/>
      <c r="O129" s="159"/>
      <c r="P129" s="160">
        <f>2+1</f>
        <v>3</v>
      </c>
      <c r="Q129" s="160"/>
    </row>
    <row r="130" spans="1:17" s="52" customFormat="1" ht="11.1" customHeight="1" x14ac:dyDescent="0.2">
      <c r="A130" s="161" t="s">
        <v>58</v>
      </c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3"/>
    </row>
    <row r="131" spans="1:17" s="52" customFormat="1" ht="11.1" customHeight="1" x14ac:dyDescent="0.2">
      <c r="A131" s="37">
        <v>1</v>
      </c>
      <c r="B131" s="38"/>
      <c r="C131" s="39">
        <v>1315041</v>
      </c>
      <c r="D131" s="156" t="s">
        <v>78</v>
      </c>
      <c r="E131" s="157"/>
      <c r="F131" s="157"/>
      <c r="G131" s="157"/>
      <c r="H131" s="157"/>
      <c r="I131" s="157"/>
      <c r="J131" s="157"/>
      <c r="K131" s="158"/>
      <c r="L131" s="40" t="s">
        <v>54</v>
      </c>
      <c r="M131" s="159" t="s">
        <v>60</v>
      </c>
      <c r="N131" s="159"/>
      <c r="O131" s="159"/>
      <c r="P131" s="160">
        <f>P127/P129</f>
        <v>34.333333333333336</v>
      </c>
      <c r="Q131" s="160"/>
    </row>
    <row r="132" spans="1:17" ht="11.1" customHeight="1" x14ac:dyDescent="0.2">
      <c r="A132" s="149"/>
      <c r="B132" s="149"/>
      <c r="C132" s="28"/>
      <c r="D132" s="150"/>
      <c r="E132" s="150"/>
      <c r="F132" s="150"/>
      <c r="G132" s="150"/>
      <c r="H132" s="150"/>
      <c r="I132" s="150"/>
      <c r="J132" s="150"/>
      <c r="K132" s="150"/>
      <c r="L132" s="29"/>
      <c r="M132" s="30"/>
      <c r="N132" s="30"/>
      <c r="O132" s="30"/>
      <c r="P132" s="31"/>
      <c r="Q132" s="31"/>
    </row>
    <row r="135" spans="1:17" ht="11.1" customHeight="1" x14ac:dyDescent="0.2">
      <c r="A135" s="4" t="s">
        <v>79</v>
      </c>
      <c r="Q135" s="4" t="s">
        <v>30</v>
      </c>
    </row>
    <row r="136" spans="1:17" ht="11.45" customHeight="1" thickBot="1" x14ac:dyDescent="0.25"/>
    <row r="137" spans="1:17" ht="21.95" customHeight="1" x14ac:dyDescent="0.2">
      <c r="A137" s="133" t="s">
        <v>80</v>
      </c>
      <c r="B137" s="133"/>
      <c r="C137" s="136" t="s">
        <v>81</v>
      </c>
      <c r="D137" s="137"/>
      <c r="E137" s="138"/>
      <c r="F137" s="141" t="s">
        <v>26</v>
      </c>
      <c r="G137" s="143" t="s">
        <v>82</v>
      </c>
      <c r="H137" s="143"/>
      <c r="I137" s="143"/>
      <c r="J137" s="144" t="s">
        <v>83</v>
      </c>
      <c r="K137" s="145"/>
      <c r="L137" s="146"/>
      <c r="M137" s="136" t="s">
        <v>84</v>
      </c>
      <c r="N137" s="136"/>
      <c r="O137" s="136"/>
      <c r="P137" s="147" t="s">
        <v>85</v>
      </c>
      <c r="Q137" s="147"/>
    </row>
    <row r="138" spans="1:17" ht="21.95" customHeight="1" thickBot="1" x14ac:dyDescent="0.25">
      <c r="A138" s="134"/>
      <c r="B138" s="135"/>
      <c r="C138" s="139"/>
      <c r="D138" s="135"/>
      <c r="E138" s="140"/>
      <c r="F138" s="142"/>
      <c r="G138" s="22" t="s">
        <v>32</v>
      </c>
      <c r="H138" s="22" t="s">
        <v>33</v>
      </c>
      <c r="I138" s="23" t="s">
        <v>34</v>
      </c>
      <c r="J138" s="22" t="s">
        <v>32</v>
      </c>
      <c r="K138" s="22" t="s">
        <v>33</v>
      </c>
      <c r="L138" s="23" t="s">
        <v>34</v>
      </c>
      <c r="M138" s="22" t="s">
        <v>32</v>
      </c>
      <c r="N138" s="22" t="s">
        <v>33</v>
      </c>
      <c r="O138" s="23" t="s">
        <v>34</v>
      </c>
      <c r="P138" s="139"/>
      <c r="Q138" s="148"/>
    </row>
    <row r="139" spans="1:17" ht="11.1" customHeight="1" thickBot="1" x14ac:dyDescent="0.25">
      <c r="A139" s="122">
        <v>1</v>
      </c>
      <c r="B139" s="122"/>
      <c r="C139" s="123">
        <v>2</v>
      </c>
      <c r="D139" s="124"/>
      <c r="E139" s="125"/>
      <c r="F139" s="11">
        <v>3</v>
      </c>
      <c r="G139" s="11">
        <v>4</v>
      </c>
      <c r="H139" s="11">
        <v>5</v>
      </c>
      <c r="I139" s="11">
        <v>6</v>
      </c>
      <c r="J139" s="11">
        <v>7</v>
      </c>
      <c r="K139" s="11">
        <v>8</v>
      </c>
      <c r="L139" s="11">
        <v>9</v>
      </c>
      <c r="M139" s="11">
        <v>10</v>
      </c>
      <c r="N139" s="11">
        <v>11</v>
      </c>
      <c r="O139" s="17">
        <v>12</v>
      </c>
      <c r="P139" s="126">
        <v>13</v>
      </c>
      <c r="Q139" s="126"/>
    </row>
    <row r="140" spans="1:17" ht="11.1" customHeight="1" x14ac:dyDescent="0.2">
      <c r="A140" s="127" t="s">
        <v>86</v>
      </c>
      <c r="B140" s="128"/>
      <c r="C140" s="128"/>
      <c r="D140" s="128"/>
      <c r="E140" s="129"/>
      <c r="F140" s="14"/>
      <c r="G140" s="24"/>
      <c r="H140" s="24"/>
      <c r="I140" s="24"/>
      <c r="J140" s="24"/>
      <c r="K140" s="24"/>
      <c r="L140" s="24"/>
      <c r="M140" s="24"/>
      <c r="N140" s="24"/>
      <c r="O140" s="24"/>
      <c r="P140" s="130"/>
      <c r="Q140" s="130"/>
    </row>
    <row r="142" spans="1:17" ht="11.1" customHeight="1" x14ac:dyDescent="0.2">
      <c r="A142" s="1" t="s">
        <v>87</v>
      </c>
    </row>
    <row r="143" spans="1:17" ht="11.1" customHeight="1" x14ac:dyDescent="0.2">
      <c r="A143" s="1" t="s">
        <v>88</v>
      </c>
    </row>
    <row r="144" spans="1:17" ht="11.1" customHeight="1" x14ac:dyDescent="0.2">
      <c r="A144" s="1" t="s">
        <v>89</v>
      </c>
    </row>
    <row r="146" spans="2:15" ht="12.95" customHeight="1" x14ac:dyDescent="0.2">
      <c r="B146" s="131" t="s">
        <v>90</v>
      </c>
      <c r="C146" s="131"/>
      <c r="D146" s="131"/>
      <c r="E146" s="131"/>
      <c r="G146" s="9"/>
      <c r="N146" s="132" t="s">
        <v>91</v>
      </c>
      <c r="O146" s="132"/>
    </row>
    <row r="147" spans="2:15" ht="11.1" customHeight="1" x14ac:dyDescent="0.2">
      <c r="G147" s="120" t="s">
        <v>92</v>
      </c>
      <c r="H147" s="120"/>
      <c r="I147" s="120"/>
      <c r="M147" s="5"/>
      <c r="N147" s="5" t="s">
        <v>93</v>
      </c>
      <c r="O147" s="5"/>
    </row>
    <row r="148" spans="2:15" ht="12.95" customHeight="1" x14ac:dyDescent="0.2">
      <c r="B148" s="25" t="s">
        <v>94</v>
      </c>
    </row>
    <row r="150" spans="2:15" ht="38.1" customHeight="1" x14ac:dyDescent="0.2">
      <c r="B150" s="131" t="s">
        <v>95</v>
      </c>
      <c r="C150" s="131"/>
      <c r="D150" s="131"/>
      <c r="E150" s="131"/>
      <c r="G150" s="9"/>
      <c r="N150" s="132" t="s">
        <v>96</v>
      </c>
      <c r="O150" s="132"/>
    </row>
    <row r="151" spans="2:15" ht="11.1" customHeight="1" x14ac:dyDescent="0.2">
      <c r="G151" s="120" t="s">
        <v>92</v>
      </c>
      <c r="H151" s="120"/>
      <c r="I151" s="120"/>
      <c r="M151" s="5"/>
      <c r="N151" s="5" t="s">
        <v>93</v>
      </c>
      <c r="O151" s="5"/>
    </row>
    <row r="154" spans="2:15" s="26" customFormat="1" ht="8.1" customHeight="1" x14ac:dyDescent="0.15">
      <c r="B154" s="121"/>
      <c r="C154" s="121"/>
      <c r="D154" s="121"/>
      <c r="F154" s="121"/>
      <c r="G154" s="121"/>
    </row>
    <row r="155" spans="2:15" ht="11.1" customHeight="1" x14ac:dyDescent="0.2">
      <c r="B155" s="27"/>
      <c r="C155" s="254"/>
      <c r="D155" s="254"/>
      <c r="E155" s="254"/>
      <c r="F155" s="254"/>
      <c r="G155" s="254"/>
      <c r="H155" s="254"/>
      <c r="I155" s="254"/>
      <c r="J155" s="254"/>
      <c r="K155" s="254"/>
      <c r="L155" s="254"/>
    </row>
  </sheetData>
  <mergeCells count="285">
    <mergeCell ref="E52:K52"/>
    <mergeCell ref="L52:M52"/>
    <mergeCell ref="N52:O52"/>
    <mergeCell ref="P52:Q52"/>
    <mergeCell ref="A52:B52"/>
    <mergeCell ref="C155:L155"/>
    <mergeCell ref="M6:Q6"/>
    <mergeCell ref="M7:Q7"/>
    <mergeCell ref="M9:Q9"/>
    <mergeCell ref="M10:Q10"/>
    <mergeCell ref="A13:Q13"/>
    <mergeCell ref="A14:Q14"/>
    <mergeCell ref="B18:C18"/>
    <mergeCell ref="E18:Q18"/>
    <mergeCell ref="B19:C19"/>
    <mergeCell ref="E19:Q19"/>
    <mergeCell ref="B21:C21"/>
    <mergeCell ref="E21:Q21"/>
    <mergeCell ref="B22:C22"/>
    <mergeCell ref="E22:Q22"/>
    <mergeCell ref="B24:C24"/>
    <mergeCell ref="E24:F24"/>
    <mergeCell ref="H24:Q24"/>
    <mergeCell ref="B25:C25"/>
    <mergeCell ref="H25:Q25"/>
    <mergeCell ref="B27:Q27"/>
    <mergeCell ref="B29:Q29"/>
    <mergeCell ref="B31:Q31"/>
    <mergeCell ref="B41:Q41"/>
    <mergeCell ref="B32:Q32"/>
    <mergeCell ref="B33:Q33"/>
    <mergeCell ref="E46:Q46"/>
    <mergeCell ref="A46:B46"/>
    <mergeCell ref="B34:Q34"/>
    <mergeCell ref="B36:Q36"/>
    <mergeCell ref="B37:Q37"/>
    <mergeCell ref="B39:Q39"/>
    <mergeCell ref="B35:Q35"/>
    <mergeCell ref="B40:Q40"/>
    <mergeCell ref="B38:Q38"/>
    <mergeCell ref="A51:B51"/>
    <mergeCell ref="E51:K51"/>
    <mergeCell ref="L51:M51"/>
    <mergeCell ref="N51:O51"/>
    <mergeCell ref="P51:Q51"/>
    <mergeCell ref="B42:Q42"/>
    <mergeCell ref="A45:B45"/>
    <mergeCell ref="A49:B50"/>
    <mergeCell ref="C49:C50"/>
    <mergeCell ref="D49:D50"/>
    <mergeCell ref="E49:K50"/>
    <mergeCell ref="L49:M50"/>
    <mergeCell ref="N49:O50"/>
    <mergeCell ref="P49:Q50"/>
    <mergeCell ref="L45:M45"/>
    <mergeCell ref="N45:O45"/>
    <mergeCell ref="P45:Q45"/>
    <mergeCell ref="A53:B53"/>
    <mergeCell ref="E53:K53"/>
    <mergeCell ref="L53:M53"/>
    <mergeCell ref="N53:O53"/>
    <mergeCell ref="P53:Q53"/>
    <mergeCell ref="A54:B54"/>
    <mergeCell ref="E54:K54"/>
    <mergeCell ref="L54:M54"/>
    <mergeCell ref="N54:O54"/>
    <mergeCell ref="P54:Q54"/>
    <mergeCell ref="A55:B55"/>
    <mergeCell ref="E55:K55"/>
    <mergeCell ref="L55:M55"/>
    <mergeCell ref="N55:O55"/>
    <mergeCell ref="P55:Q55"/>
    <mergeCell ref="A56:B56"/>
    <mergeCell ref="E56:K56"/>
    <mergeCell ref="L56:M56"/>
    <mergeCell ref="N56:O56"/>
    <mergeCell ref="P56:Q56"/>
    <mergeCell ref="A57:K57"/>
    <mergeCell ref="L57:M57"/>
    <mergeCell ref="N57:O57"/>
    <mergeCell ref="P57:Q57"/>
    <mergeCell ref="A60:J60"/>
    <mergeCell ref="L60:M60"/>
    <mergeCell ref="N60:O60"/>
    <mergeCell ref="P60:Q60"/>
    <mergeCell ref="A61:J61"/>
    <mergeCell ref="L61:M61"/>
    <mergeCell ref="N61:O61"/>
    <mergeCell ref="P61:Q61"/>
    <mergeCell ref="A62:K62"/>
    <mergeCell ref="L62:M62"/>
    <mergeCell ref="N62:O62"/>
    <mergeCell ref="P62:Q62"/>
    <mergeCell ref="A63:J63"/>
    <mergeCell ref="L63:M63"/>
    <mergeCell ref="N63:O63"/>
    <mergeCell ref="P63:Q63"/>
    <mergeCell ref="A64:K64"/>
    <mergeCell ref="L64:M64"/>
    <mergeCell ref="N64:O64"/>
    <mergeCell ref="P64:Q64"/>
    <mergeCell ref="D77:K77"/>
    <mergeCell ref="M77:O77"/>
    <mergeCell ref="P67:Q68"/>
    <mergeCell ref="A69:B69"/>
    <mergeCell ref="D69:K69"/>
    <mergeCell ref="M69:O69"/>
    <mergeCell ref="P69:Q69"/>
    <mergeCell ref="D70:Q70"/>
    <mergeCell ref="A71:Q71"/>
    <mergeCell ref="M72:O72"/>
    <mergeCell ref="P72:Q72"/>
    <mergeCell ref="D72:K72"/>
    <mergeCell ref="A67:B68"/>
    <mergeCell ref="C67:C68"/>
    <mergeCell ref="D67:K68"/>
    <mergeCell ref="L67:L68"/>
    <mergeCell ref="M67:O68"/>
    <mergeCell ref="D73:K73"/>
    <mergeCell ref="D74:K74"/>
    <mergeCell ref="A70:B70"/>
    <mergeCell ref="M73:O73"/>
    <mergeCell ref="M74:O74"/>
    <mergeCell ref="P73:Q73"/>
    <mergeCell ref="P74:Q74"/>
    <mergeCell ref="A106:B106"/>
    <mergeCell ref="D106:Q106"/>
    <mergeCell ref="A107:Q107"/>
    <mergeCell ref="D108:K108"/>
    <mergeCell ref="M108:O108"/>
    <mergeCell ref="P108:Q108"/>
    <mergeCell ref="P101:Q101"/>
    <mergeCell ref="P102:Q102"/>
    <mergeCell ref="P103:Q103"/>
    <mergeCell ref="P104:Q104"/>
    <mergeCell ref="P105:Q105"/>
    <mergeCell ref="M101:O101"/>
    <mergeCell ref="M102:O102"/>
    <mergeCell ref="M103:O103"/>
    <mergeCell ref="M104:O104"/>
    <mergeCell ref="M105:O105"/>
    <mergeCell ref="D105:K105"/>
    <mergeCell ref="D103:K103"/>
    <mergeCell ref="D104:K104"/>
    <mergeCell ref="D101:K101"/>
    <mergeCell ref="D102:K102"/>
    <mergeCell ref="A109:Q109"/>
    <mergeCell ref="D110:K110"/>
    <mergeCell ref="M110:O110"/>
    <mergeCell ref="P110:Q110"/>
    <mergeCell ref="A111:Q111"/>
    <mergeCell ref="D112:K112"/>
    <mergeCell ref="M112:O112"/>
    <mergeCell ref="P112:Q112"/>
    <mergeCell ref="A113:Q113"/>
    <mergeCell ref="D114:K114"/>
    <mergeCell ref="M114:O114"/>
    <mergeCell ref="P114:Q114"/>
    <mergeCell ref="A115:B115"/>
    <mergeCell ref="D115:Q115"/>
    <mergeCell ref="A116:Q116"/>
    <mergeCell ref="D117:K117"/>
    <mergeCell ref="M117:O117"/>
    <mergeCell ref="P117:Q117"/>
    <mergeCell ref="M129:O129"/>
    <mergeCell ref="P129:Q129"/>
    <mergeCell ref="A130:Q130"/>
    <mergeCell ref="D131:K131"/>
    <mergeCell ref="M131:O131"/>
    <mergeCell ref="D118:K118"/>
    <mergeCell ref="M118:O118"/>
    <mergeCell ref="P118:Q118"/>
    <mergeCell ref="A119:Q119"/>
    <mergeCell ref="D120:K120"/>
    <mergeCell ref="M120:O120"/>
    <mergeCell ref="P120:Q120"/>
    <mergeCell ref="A121:Q121"/>
    <mergeCell ref="D122:K122"/>
    <mergeCell ref="M122:O122"/>
    <mergeCell ref="P122:Q122"/>
    <mergeCell ref="P131:Q131"/>
    <mergeCell ref="A137:B138"/>
    <mergeCell ref="C137:E138"/>
    <mergeCell ref="F137:F138"/>
    <mergeCell ref="G137:I137"/>
    <mergeCell ref="J137:L137"/>
    <mergeCell ref="M137:O137"/>
    <mergeCell ref="P137:Q138"/>
    <mergeCell ref="P93:Q93"/>
    <mergeCell ref="P94:Q94"/>
    <mergeCell ref="A132:B132"/>
    <mergeCell ref="D132:K132"/>
    <mergeCell ref="A123:Q123"/>
    <mergeCell ref="D124:K124"/>
    <mergeCell ref="M124:O124"/>
    <mergeCell ref="P124:Q124"/>
    <mergeCell ref="A125:B125"/>
    <mergeCell ref="D125:Q125"/>
    <mergeCell ref="A126:Q126"/>
    <mergeCell ref="D127:K127"/>
    <mergeCell ref="M127:O127"/>
    <mergeCell ref="P127:Q127"/>
    <mergeCell ref="A128:Q128"/>
    <mergeCell ref="D129:K129"/>
    <mergeCell ref="M98:O98"/>
    <mergeCell ref="G151:I151"/>
    <mergeCell ref="B154:D154"/>
    <mergeCell ref="F154:G154"/>
    <mergeCell ref="A139:B139"/>
    <mergeCell ref="C139:E139"/>
    <mergeCell ref="P139:Q139"/>
    <mergeCell ref="A140:E140"/>
    <mergeCell ref="P140:Q140"/>
    <mergeCell ref="B146:E146"/>
    <mergeCell ref="N146:O146"/>
    <mergeCell ref="G147:I147"/>
    <mergeCell ref="B150:E150"/>
    <mergeCell ref="N150:O150"/>
    <mergeCell ref="A86:Q86"/>
    <mergeCell ref="D87:K87"/>
    <mergeCell ref="P78:Q78"/>
    <mergeCell ref="D79:K79"/>
    <mergeCell ref="M79:O79"/>
    <mergeCell ref="P79:Q79"/>
    <mergeCell ref="A80:Q80"/>
    <mergeCell ref="P81:Q81"/>
    <mergeCell ref="P82:Q82"/>
    <mergeCell ref="P83:Q83"/>
    <mergeCell ref="P84:Q84"/>
    <mergeCell ref="D81:K81"/>
    <mergeCell ref="M81:O81"/>
    <mergeCell ref="D82:K82"/>
    <mergeCell ref="D84:K84"/>
    <mergeCell ref="D83:K83"/>
    <mergeCell ref="M83:O83"/>
    <mergeCell ref="M82:O82"/>
    <mergeCell ref="M84:O84"/>
    <mergeCell ref="P97:Q97"/>
    <mergeCell ref="D75:K75"/>
    <mergeCell ref="D76:K76"/>
    <mergeCell ref="M75:O75"/>
    <mergeCell ref="M76:O76"/>
    <mergeCell ref="P75:Q75"/>
    <mergeCell ref="P76:Q76"/>
    <mergeCell ref="D93:K93"/>
    <mergeCell ref="D94:K94"/>
    <mergeCell ref="M88:O88"/>
    <mergeCell ref="M89:O89"/>
    <mergeCell ref="P89:Q89"/>
    <mergeCell ref="P91:Q91"/>
    <mergeCell ref="P92:Q92"/>
    <mergeCell ref="P77:Q77"/>
    <mergeCell ref="D78:K78"/>
    <mergeCell ref="M78:O78"/>
    <mergeCell ref="D88:K88"/>
    <mergeCell ref="P88:Q88"/>
    <mergeCell ref="M87:O87"/>
    <mergeCell ref="P87:Q87"/>
    <mergeCell ref="D85:K85"/>
    <mergeCell ref="M85:O85"/>
    <mergeCell ref="P85:Q85"/>
    <mergeCell ref="D100:K100"/>
    <mergeCell ref="M100:O100"/>
    <mergeCell ref="P100:Q100"/>
    <mergeCell ref="M90:O90"/>
    <mergeCell ref="M91:O91"/>
    <mergeCell ref="M92:O92"/>
    <mergeCell ref="M93:O93"/>
    <mergeCell ref="M94:O94"/>
    <mergeCell ref="D89:K89"/>
    <mergeCell ref="D90:K90"/>
    <mergeCell ref="D91:K91"/>
    <mergeCell ref="D92:K92"/>
    <mergeCell ref="P90:Q90"/>
    <mergeCell ref="M99:O99"/>
    <mergeCell ref="D98:K98"/>
    <mergeCell ref="D99:K99"/>
    <mergeCell ref="P98:Q98"/>
    <mergeCell ref="P99:Q99"/>
    <mergeCell ref="D95:K95"/>
    <mergeCell ref="M95:O95"/>
    <mergeCell ref="P95:Q95"/>
    <mergeCell ref="A96:Q96"/>
    <mergeCell ref="D97:K97"/>
    <mergeCell ref="M97:O97"/>
  </mergeCells>
  <pageMargins left="0.74803149606299213" right="0.98425196850393704" top="0.74803149606299213" bottom="0.98425196850393704" header="0.51181102362204722" footer="0.51181102362204722"/>
  <pageSetup paperSize="9" scale="80" orientation="landscape" r:id="rId1"/>
  <rowBreaks count="2" manualBreakCount="2">
    <brk id="43" max="19" man="1"/>
    <brk id="85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2017-12-13T07:48:46Z</cp:lastPrinted>
  <dcterms:created xsi:type="dcterms:W3CDTF">2017-09-26T08:33:27Z</dcterms:created>
  <dcterms:modified xsi:type="dcterms:W3CDTF">2017-12-13T11:27:15Z</dcterms:modified>
</cp:coreProperties>
</file>