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P87" i="1" l="1"/>
  <c r="L50" i="1" l="1"/>
  <c r="P50" i="1" s="1"/>
  <c r="P125" i="1" l="1"/>
  <c r="P123" i="1"/>
  <c r="N52" i="1"/>
  <c r="N51" i="1" l="1"/>
  <c r="P106" i="1" l="1"/>
  <c r="L53" i="1"/>
  <c r="P86" i="1" l="1"/>
  <c r="P89" i="1"/>
  <c r="P127" i="1" l="1"/>
  <c r="P88" i="1"/>
  <c r="P73" i="1"/>
  <c r="P85" i="1" s="1"/>
  <c r="N54" i="1" l="1"/>
  <c r="P51" i="1"/>
  <c r="P113" i="1" s="1"/>
  <c r="P52" i="1"/>
  <c r="P53" i="1"/>
  <c r="P104" i="1" s="1"/>
  <c r="P108" i="1" s="1"/>
  <c r="P118" i="1" l="1"/>
  <c r="N61" i="1"/>
  <c r="N59" i="1"/>
  <c r="L61" i="1"/>
  <c r="L59" i="1"/>
  <c r="P61" i="1" l="1"/>
  <c r="P59" i="1"/>
  <c r="P54" i="1"/>
  <c r="L54" i="1"/>
  <c r="P84" i="1" l="1"/>
</calcChain>
</file>

<file path=xl/sharedStrings.xml><?xml version="1.0" encoding="utf-8"?>
<sst xmlns="http://schemas.openxmlformats.org/spreadsheetml/2006/main" count="240" uniqueCount="133">
  <si>
    <t>ЗАТВЕРДЖЕНО</t>
  </si>
  <si>
    <t>Наказ Міністерства фінансів України 26 серпня 2014 року №836</t>
  </si>
  <si>
    <t>ЗАТВЕРДЖЕНО:</t>
  </si>
  <si>
    <t>Наказ / розпорядчий документ</t>
  </si>
  <si>
    <t>Наказ Управління у справах фізичної культури і спорту Миколаївської міської ради</t>
  </si>
  <si>
    <t>Наказ</t>
  </si>
  <si>
    <t>ПАСПОРТ</t>
  </si>
  <si>
    <t>бюджетної програми місцевого бюджету на 2017 рік</t>
  </si>
  <si>
    <t>1.</t>
  </si>
  <si>
    <t>Управління у справах фізичної культури і спорту Миколаївської міської ради</t>
  </si>
  <si>
    <t>(КПКВК МБ)</t>
  </si>
  <si>
    <t>(найменування головного розпорядника)</t>
  </si>
  <si>
    <t>2.</t>
  </si>
  <si>
    <t>Управління у справах фізичної культури і спорту</t>
  </si>
  <si>
    <t>(найменування відповідального виконавця)</t>
  </si>
  <si>
    <t>3.</t>
  </si>
  <si>
    <t>(КФКВК)</t>
  </si>
  <si>
    <t>(найменування бюджетної програми)</t>
  </si>
  <si>
    <t>4.</t>
  </si>
  <si>
    <t>5.</t>
  </si>
  <si>
    <t>Підстави для виконання бюджетної програми:</t>
  </si>
  <si>
    <t>6.</t>
  </si>
  <si>
    <t>Мета бюджетної програми</t>
  </si>
  <si>
    <t>7.</t>
  </si>
  <si>
    <t>Підпрограми, спрямовані на досягнення мети, визначеної паспортом бюджетної програми:</t>
  </si>
  <si>
    <t>№ з/п</t>
  </si>
  <si>
    <t>КПКВК</t>
  </si>
  <si>
    <t>КФКВК</t>
  </si>
  <si>
    <t>Назва підпрограми</t>
  </si>
  <si>
    <t>8. Обсяги фінансування бюджетної програми у розрізі підпрограм та завдань</t>
  </si>
  <si>
    <t>(тис.грн)</t>
  </si>
  <si>
    <t>Підпрограма/завдання бюджетної програми</t>
  </si>
  <si>
    <t>загальний фонд</t>
  </si>
  <si>
    <t>спеціальний фонд</t>
  </si>
  <si>
    <t>Разом</t>
  </si>
  <si>
    <t>Утримання в належному стані існуючої мережі спортивних споруд комунальної форми власності та забезпечення їх ефективного функціонування для проведення спортивних заходів</t>
  </si>
  <si>
    <t>Проведення капітального ремонту приміщень</t>
  </si>
  <si>
    <t>Здійснення заходів/реалізація проектів з енергозбереження</t>
  </si>
  <si>
    <t>Усього</t>
  </si>
  <si>
    <t>9. Перелік регіональних цільових програм, які виконуються у складі бюджетної програми:</t>
  </si>
  <si>
    <t>Регіональні цільові програми - всього</t>
  </si>
  <si>
    <t>10. Результативні показники бюджетної програми у розрізі підпрограм і завдань:</t>
  </si>
  <si>
    <t>Показники</t>
  </si>
  <si>
    <t>Одиниця виміру</t>
  </si>
  <si>
    <t>Джерело інформації</t>
  </si>
  <si>
    <t>Значення показника</t>
  </si>
  <si>
    <t>затрат</t>
  </si>
  <si>
    <t>Кількість комунальних спортивних споруд, видатки на утримання яких здійснюються з бюджету</t>
  </si>
  <si>
    <t>од.</t>
  </si>
  <si>
    <t>звітність установ</t>
  </si>
  <si>
    <t>Кількість штатних працівників комунальних спортивних споруд</t>
  </si>
  <si>
    <t>шт.од</t>
  </si>
  <si>
    <t>штатний розпис</t>
  </si>
  <si>
    <t>Обсяг витрат на утримання спортивних споруд</t>
  </si>
  <si>
    <t>тис.грн</t>
  </si>
  <si>
    <t>Обсяг витрат на заробітну плату працівників комунальних спортивних споруд, видатки на утримання яких здійснюються з бюджету</t>
  </si>
  <si>
    <t>продукту</t>
  </si>
  <si>
    <t>Кількість спортивних заходів на комунальних спортивних спорудах, видатки на утримання яких здійснюються з бюджету</t>
  </si>
  <si>
    <t>ефективності</t>
  </si>
  <si>
    <t>Середній розмір видатків з бюджету на утримання однієї спортивної споруди комунальної форми власності</t>
  </si>
  <si>
    <t>розрахунок</t>
  </si>
  <si>
    <t>Середньомісячна заробітна плата одного працівника комунальних спортивних споруд, видатки на утримання яких здійснюються з бюджету</t>
  </si>
  <si>
    <t>грн</t>
  </si>
  <si>
    <t>якості</t>
  </si>
  <si>
    <t>Динаміка кількості спортивних заходів (навчальних тренувальних зборів, змагань), що проводяться на комунальних спортивних спорудах, видатки на утримання яких здійснюються з бюджету, порівняно з минулим роком</t>
  </si>
  <si>
    <t>%</t>
  </si>
  <si>
    <t>Обсяги видатків</t>
  </si>
  <si>
    <t>кількість заходів з енергозбереження</t>
  </si>
  <si>
    <t>середні витрати на проведення одного заходу з енергозбереження</t>
  </si>
  <si>
    <t>Обсяг річної економії бюджетних коштів на оплату комунальних послуг та енергоносіїв внаслідок реалізації заходів з енергозбереження</t>
  </si>
  <si>
    <t>Обсяг витрат на проведення капітального ремонту</t>
  </si>
  <si>
    <t>Кількість об'єктів, що потребують ремонту</t>
  </si>
  <si>
    <t>Кількість об'єктів, що планується відремонтувати</t>
  </si>
  <si>
    <t>Середні витрати на один об'єкт</t>
  </si>
  <si>
    <t>Питома вага відремонтованих об'єктів у загальній кількості об'єктів, що потребують ремонту</t>
  </si>
  <si>
    <t>Придбання обладнання та предметів довгострокового користування</t>
  </si>
  <si>
    <t>Обсяг витрат на придбання обладнання і предметів довгострокового користування</t>
  </si>
  <si>
    <t>Кількість одиниць придбаного обладнання</t>
  </si>
  <si>
    <t>Середні витрати на одиницю придбаного обладнання</t>
  </si>
  <si>
    <t>11. Джерела фінансування інвестиційних проектів у розрізі підпрограм (2)</t>
  </si>
  <si>
    <t>Код</t>
  </si>
  <si>
    <t>Найменування джерел надходжень</t>
  </si>
  <si>
    <t>Касові видатки станом на 
1 січня звітного періоду</t>
  </si>
  <si>
    <t>План видатків звітного періоду</t>
  </si>
  <si>
    <t>Прогноз видатків до кінця реалізації інвестиційного проекту (3)</t>
  </si>
  <si>
    <t>Пояснення, що характеризують джерела фінансування</t>
  </si>
  <si>
    <t>УСЬОГО:</t>
  </si>
  <si>
    <t>1 Код функціональної класифікації видатків та кредитування бюджету вказується лише у випадку, коли бюджетна програма не поділяється на підпрограми.</t>
  </si>
  <si>
    <t>2 Пункт 11 заповнюється тільки для затверджених у місцевому бюджеті видатків/надання кредитів на реалізацію інвестиційних проектів (програм).</t>
  </si>
  <si>
    <t>3 Прогноз видатків до кінця реалізації інвестиційного проекту зазначається з розбивкою за роками.</t>
  </si>
  <si>
    <t>Начальник управління</t>
  </si>
  <si>
    <t>О.В. Машкін</t>
  </si>
  <si>
    <t>(підпис)</t>
  </si>
  <si>
    <t>(ініціали та прізвище)</t>
  </si>
  <si>
    <t>ПОГОДЖЕНО:</t>
  </si>
  <si>
    <t>Заступник міського голови-директор департаменту фінансів Миколаївської міської ради</t>
  </si>
  <si>
    <t>В.І. Бондаренко</t>
  </si>
  <si>
    <t xml:space="preserve"> Придбання обладнання та предметів довгострокового користування</t>
  </si>
  <si>
    <t>Конституція України (Закон 28.06.1996 року № 254/96) із змінами													
Бюджетний кодекс України (Закон від 8 липня 2010 року  № 2546-УІ) зі змінами													
Закон України  Про фізичну культуру і спорт № 770-ХХУ від 18.06.1999р.													
Наказ  Державного комітету України з фізичної культури і спорту від 06.05.1998 року № 917" Про затвердження норм витрат на проведення  спортивних змагань та навчально-тренувальних зборів" (зі змінами)													
Рішення Миколаївської міської ради від 23 груня 2016 року №13/26 "Про міський бюджетміста Миколаєва на 2017 рік"</t>
  </si>
  <si>
    <t xml:space="preserve"> Закон України "Про Державний бюджет України на 2017 рік" від 22.12.2016 № 1801-VIII</t>
  </si>
  <si>
    <t>Підтримка і розвиток спортивної інфраструктури</t>
  </si>
  <si>
    <t>Збереження та підтримка в належному технічному стані існуючої мережі спортивних споруд та спортивних споруд громадських організхацій фізкультурно-спортивної спрямованості, забезпечення їх ефективного використання для проведення спортивних заходів</t>
  </si>
  <si>
    <t>кількість комунальних спортивних споруд, яким виділяються бюджетні асигнування на проведення капітального ремонту</t>
  </si>
  <si>
    <t>кількість комунальних спортивних споруд, щодо яких планується розробити проектно-кошторисну документацію</t>
  </si>
  <si>
    <t>рівень виконання робіт з капітального ремонту комунальних спортивних споруд, які були розпочаті в минулому році, на початок поточного року</t>
  </si>
  <si>
    <t>загальна кошторисна вартість робіт з проведення капітального ремонту комунальних спортивних споруд, запланованих на поточний рік (загальна кошторисна вартість робіт)</t>
  </si>
  <si>
    <t>тис.грн.</t>
  </si>
  <si>
    <t>площа об'єкта комунальної спортивної споруди, на якій планується провести капітальний ремонт (загальна площа, яка потребує ремонту)</t>
  </si>
  <si>
    <t>кв. м</t>
  </si>
  <si>
    <t>кількість розробленої проектно-кошторисної документації для проведення капітального ремонту існуючих / будівництва нових споруд</t>
  </si>
  <si>
    <t>кількість спортивних секцій, які проводять заняття на комунальних спортивних спорудах</t>
  </si>
  <si>
    <t>кількість одиниць, придбаного спортивного обладнання та інвентарю для комунальних спортивних споруд</t>
  </si>
  <si>
    <t>середні витрати на проведення капітального ремонту 1 кв.м  існуючих / будівництва нових спору</t>
  </si>
  <si>
    <t>грн.</t>
  </si>
  <si>
    <t>середні витрати на розробку проектно-кошторисної документації для проведення капітального ремонту існуючих / будівництва нових споруд</t>
  </si>
  <si>
    <t>середньомісячна заробітна плата одного працівника комунальних спортивних споруд, видатки на утримання яких здійснюються з бюджету,</t>
  </si>
  <si>
    <t>середні витрати на функціонування однієї спортивної секції, яка проводить заняття на комунальних спортивних спорудах</t>
  </si>
  <si>
    <t>середня вартість одиниці придбаного спортивного обладнання та інвентарю для комунальних спортивних споруд</t>
  </si>
  <si>
    <t>кількість комунальних спортивних споруд, технічний стан яких поліпшено у поточному році</t>
  </si>
  <si>
    <t>кількість комунальних спортивних споруд, які поліпшили фінансовий стан у поточному році, од.;
рівень виконання робіт з капітального ремонту комунальних спортивних споруд на кінець року</t>
  </si>
  <si>
    <t>рівень готовності проектно-кошторисної документації для проведення капітального ремонту існуючих / будівництва нових споруд на кінець року</t>
  </si>
  <si>
    <t>динаміка** кількості спортивних заходів (навчально-тренувальних зборів, змагань), що проводяться на комунальних спортивних спорудах, видатки на утримання яких здійснюються з бюджету, порівняно з минулим роком</t>
  </si>
  <si>
    <t>динаміка** кількості відвідувачів спортивних секцій, які проводять заняття на комунальних спортивних спорудах, порівняно з минулим роком</t>
  </si>
  <si>
    <t>Рішення Миколаївської міської ради від 23 грудня 2016 №13/16  Про внесення змін до рішення Миколаїської міської ради від 05.04.2016 №4/6 "Про затвердження міської програми  " Фізична культура і спорту"
 на 2016-2018 роки"</t>
  </si>
  <si>
    <t>Назва регіональної цільової програми та підпрограми</t>
  </si>
  <si>
    <t>Утримання в належному стані існуючої мережі спортивних споруд комунальної 
форми власності та забезпечення їх ефективного функціонування для проведення спортивних заходів</t>
  </si>
  <si>
    <t>Розпорядження Миколаївського міського голови від 20.06.2017 № 166 "Про внесення змін до розпису міського бюджету міста Миколаєва на 2017 рік "</t>
  </si>
  <si>
    <t>Рішення Миколаївської міської ради від 31 травня 2017 №21/9 "Про внесення змін до рішення міської ради від 23.12.2016 №13/26 "Про міський бюджет міста Миколаєва на 2017 рік</t>
  </si>
  <si>
    <t>Розпорядження Миколаївського міського голови від 20.06.2017 № 165-р "Про внесення змін до розпису міського бюджету міста Миколаєва на 2017 рік у зв'язку зі зміною обсягів міжбюджетних трансфертів з інших бюджетів" "</t>
  </si>
  <si>
    <t>Розпорядження Миколаївського міського голови від 17.07.2017 № 206р "Про внесення змін до розпису міського бюджету міста Миколаєва на 2017 рік "</t>
  </si>
  <si>
    <t>Рішення Миколаївської міської ради №24/14 від 13 вересня 2017 року "Про внесення змін до рішення міської ради від 23.12.2016  №13/26"Про міський бюджет міста Миколаєва на 2017 рік"</t>
  </si>
  <si>
    <t>Обсяг бюджетних призначень/бюджетних асигнувань  -   18192,191тис.гривень, у тому числі загального фонду -  9449,405тис.гривень та спеціального фонду - 8742,786 тис.гривень</t>
  </si>
  <si>
    <t>Департамент фінансів Миколаївської міської ради
     25.09.2017                             №  98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</si>
</sst>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&quot;    &quot;"/>
    <numFmt numFmtId="165" formatCode="0.000"/>
  </numFmts>
  <fonts count="15" x14ac:knownFonts="1">
    <font>
      <sz val="8"/>
      <name val="Arial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right"/>
    </xf>
    <xf numFmtId="1" fontId="7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1" fontId="6" fillId="0" borderId="4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left"/>
    </xf>
    <xf numFmtId="164" fontId="8" fillId="2" borderId="14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center" vertical="center"/>
    </xf>
    <xf numFmtId="1" fontId="0" fillId="0" borderId="14" xfId="0" applyNumberFormat="1" applyBorder="1" applyAlignment="1">
      <alignment horizontal="center"/>
    </xf>
    <xf numFmtId="1" fontId="6" fillId="0" borderId="21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left"/>
    </xf>
    <xf numFmtId="1" fontId="0" fillId="0" borderId="15" xfId="0" applyNumberFormat="1" applyBorder="1" applyAlignment="1">
      <alignment horizontal="right" vertical="center"/>
    </xf>
    <xf numFmtId="0" fontId="0" fillId="0" borderId="22" xfId="0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1" fontId="8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24" xfId="0" applyFont="1" applyBorder="1" applyAlignment="1">
      <alignment horizontal="left"/>
    </xf>
    <xf numFmtId="0" fontId="0" fillId="3" borderId="0" xfId="0" applyFill="1"/>
    <xf numFmtId="1" fontId="0" fillId="4" borderId="15" xfId="0" applyNumberFormat="1" applyFill="1" applyBorder="1" applyAlignment="1">
      <alignment horizontal="right" vertical="center"/>
    </xf>
    <xf numFmtId="0" fontId="0" fillId="4" borderId="22" xfId="0" applyFill="1" applyBorder="1" applyAlignment="1">
      <alignment horizontal="left" vertical="center"/>
    </xf>
    <xf numFmtId="1" fontId="8" fillId="4" borderId="14" xfId="0" applyNumberFormat="1" applyFont="1" applyFill="1" applyBorder="1" applyAlignment="1">
      <alignment horizontal="left"/>
    </xf>
    <xf numFmtId="0" fontId="0" fillId="4" borderId="14" xfId="0" applyFill="1" applyBorder="1" applyAlignment="1">
      <alignment horizontal="left" vertical="center" wrapText="1"/>
    </xf>
    <xf numFmtId="0" fontId="11" fillId="0" borderId="15" xfId="0" applyFont="1" applyBorder="1" applyAlignment="1"/>
    <xf numFmtId="1" fontId="11" fillId="0" borderId="15" xfId="0" applyNumberFormat="1" applyFont="1" applyBorder="1" applyAlignment="1">
      <alignment vertical="center"/>
    </xf>
    <xf numFmtId="0" fontId="11" fillId="0" borderId="39" xfId="0" applyFont="1" applyBorder="1" applyAlignment="1">
      <alignment horizontal="left"/>
    </xf>
    <xf numFmtId="1" fontId="11" fillId="0" borderId="14" xfId="0" applyNumberFormat="1" applyFont="1" applyBorder="1" applyAlignment="1">
      <alignment horizontal="left"/>
    </xf>
    <xf numFmtId="0" fontId="11" fillId="0" borderId="14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0" xfId="0" applyFont="1"/>
    <xf numFmtId="0" fontId="11" fillId="0" borderId="22" xfId="0" applyFont="1" applyBorder="1" applyAlignment="1">
      <alignment horizontal="left" vertical="center"/>
    </xf>
    <xf numFmtId="1" fontId="11" fillId="0" borderId="15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/>
    </xf>
    <xf numFmtId="0" fontId="0" fillId="4" borderId="0" xfId="0" applyFill="1"/>
    <xf numFmtId="0" fontId="6" fillId="0" borderId="41" xfId="0" applyFont="1" applyBorder="1" applyAlignment="1"/>
    <xf numFmtId="0" fontId="6" fillId="0" borderId="42" xfId="0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1" fontId="0" fillId="0" borderId="15" xfId="0" applyNumberFormat="1" applyFill="1" applyBorder="1" applyAlignment="1">
      <alignment horizontal="right" vertical="center"/>
    </xf>
    <xf numFmtId="0" fontId="0" fillId="0" borderId="22" xfId="0" applyFill="1" applyBorder="1" applyAlignment="1">
      <alignment horizontal="left" vertical="center"/>
    </xf>
    <xf numFmtId="1" fontId="8" fillId="0" borderId="14" xfId="0" applyNumberFormat="1" applyFont="1" applyFill="1" applyBorder="1" applyAlignment="1">
      <alignment horizontal="left"/>
    </xf>
    <xf numFmtId="0" fontId="0" fillId="0" borderId="14" xfId="0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Alignment="1">
      <alignment horizontal="left"/>
    </xf>
    <xf numFmtId="164" fontId="8" fillId="0" borderId="14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164" fontId="8" fillId="4" borderId="14" xfId="0" applyNumberFormat="1" applyFont="1" applyFill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left"/>
    </xf>
    <xf numFmtId="0" fontId="11" fillId="4" borderId="15" xfId="0" applyFont="1" applyFill="1" applyBorder="1" applyAlignment="1">
      <alignment horizontal="left" vertical="center" wrapText="1"/>
    </xf>
    <xf numFmtId="0" fontId="11" fillId="4" borderId="24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38" xfId="0" applyFont="1" applyBorder="1" applyAlignment="1">
      <alignment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165" fontId="11" fillId="0" borderId="14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/>
    </xf>
    <xf numFmtId="0" fontId="12" fillId="0" borderId="24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1" fillId="0" borderId="22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165" fontId="11" fillId="0" borderId="15" xfId="0" applyNumberFormat="1" applyFont="1" applyBorder="1" applyAlignment="1">
      <alignment horizontal="center" vertical="center" wrapText="1"/>
    </xf>
    <xf numFmtId="165" fontId="11" fillId="0" borderId="22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right"/>
    </xf>
    <xf numFmtId="0" fontId="6" fillId="0" borderId="25" xfId="0" applyFont="1" applyBorder="1" applyAlignment="1">
      <alignment horizontal="left" wrapText="1"/>
    </xf>
    <xf numFmtId="0" fontId="6" fillId="0" borderId="26" xfId="0" applyFont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0" fontId="6" fillId="0" borderId="15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11" fillId="0" borderId="1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left"/>
    </xf>
    <xf numFmtId="0" fontId="6" fillId="4" borderId="22" xfId="0" applyFont="1" applyFill="1" applyBorder="1" applyAlignment="1">
      <alignment horizontal="left"/>
    </xf>
    <xf numFmtId="0" fontId="0" fillId="4" borderId="15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left" vertical="center" wrapText="1"/>
    </xf>
    <xf numFmtId="0" fontId="0" fillId="4" borderId="22" xfId="0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165" fontId="8" fillId="4" borderId="14" xfId="0" applyNumberFormat="1" applyFont="1" applyFill="1" applyBorder="1" applyAlignment="1">
      <alignment horizontal="center" vertical="center" wrapText="1"/>
    </xf>
    <xf numFmtId="0" fontId="0" fillId="4" borderId="15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165" fontId="8" fillId="4" borderId="15" xfId="0" applyNumberFormat="1" applyFont="1" applyFill="1" applyBorder="1" applyAlignment="1">
      <alignment horizontal="center" vertical="center" wrapText="1"/>
    </xf>
    <xf numFmtId="165" fontId="8" fillId="4" borderId="22" xfId="0" applyNumberFormat="1" applyFont="1" applyFill="1" applyBorder="1" applyAlignment="1">
      <alignment horizontal="center" vertical="center" wrapText="1"/>
    </xf>
    <xf numFmtId="165" fontId="8" fillId="0" borderId="15" xfId="0" applyNumberFormat="1" applyFont="1" applyFill="1" applyBorder="1" applyAlignment="1">
      <alignment horizontal="center" vertical="center" wrapText="1"/>
    </xf>
    <xf numFmtId="165" fontId="8" fillId="0" borderId="22" xfId="0" applyNumberFormat="1" applyFont="1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left" vertical="center" wrapText="1"/>
    </xf>
    <xf numFmtId="0" fontId="0" fillId="4" borderId="24" xfId="0" applyFont="1" applyFill="1" applyBorder="1" applyAlignment="1">
      <alignment horizontal="left" vertical="center" wrapText="1"/>
    </xf>
    <xf numFmtId="0" fontId="0" fillId="4" borderId="2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top"/>
    </xf>
    <xf numFmtId="0" fontId="7" fillId="0" borderId="0" xfId="0" applyFont="1" applyAlignment="1">
      <alignment horizontal="left"/>
    </xf>
    <xf numFmtId="1" fontId="6" fillId="0" borderId="3" xfId="0" applyNumberFormat="1" applyFont="1" applyBorder="1" applyAlignment="1">
      <alignment horizontal="center"/>
    </xf>
    <xf numFmtId="1" fontId="6" fillId="0" borderId="21" xfId="0" applyNumberFormat="1" applyFont="1" applyBorder="1" applyAlignment="1">
      <alignment horizontal="center"/>
    </xf>
    <xf numFmtId="1" fontId="6" fillId="0" borderId="28" xfId="0" applyNumberFormat="1" applyFont="1" applyBorder="1" applyAlignment="1">
      <alignment horizontal="center"/>
    </xf>
    <xf numFmtId="1" fontId="6" fillId="0" borderId="29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25" xfId="0" applyFont="1" applyBorder="1" applyAlignment="1">
      <alignment horizontal="right" vertical="center" wrapText="1"/>
    </xf>
    <xf numFmtId="0" fontId="6" fillId="0" borderId="26" xfId="0" applyFont="1" applyBorder="1" applyAlignment="1">
      <alignment horizontal="right" vertical="center" wrapText="1"/>
    </xf>
    <xf numFmtId="0" fontId="6" fillId="0" borderId="27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0" fontId="0" fillId="0" borderId="15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2" xfId="0" applyFont="1" applyFill="1" applyBorder="1" applyAlignment="1">
      <alignment horizontal="left"/>
    </xf>
    <xf numFmtId="165" fontId="8" fillId="0" borderId="14" xfId="0" applyNumberFormat="1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1" fillId="0" borderId="40" xfId="0" applyFont="1" applyBorder="1" applyAlignment="1">
      <alignment wrapText="1"/>
    </xf>
    <xf numFmtId="0" fontId="11" fillId="0" borderId="24" xfId="0" applyFont="1" applyBorder="1" applyAlignment="1">
      <alignment wrapText="1"/>
    </xf>
    <xf numFmtId="0" fontId="11" fillId="0" borderId="38" xfId="0" applyFont="1" applyBorder="1" applyAlignment="1">
      <alignment wrapText="1"/>
    </xf>
    <xf numFmtId="0" fontId="11" fillId="0" borderId="4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40" xfId="0" applyFont="1" applyBorder="1" applyAlignment="1">
      <alignment horizontal="left" wrapText="1"/>
    </xf>
    <xf numFmtId="0" fontId="11" fillId="0" borderId="24" xfId="0" applyFont="1" applyBorder="1" applyAlignment="1">
      <alignment horizontal="left" wrapText="1"/>
    </xf>
    <xf numFmtId="0" fontId="11" fillId="0" borderId="38" xfId="0" applyFont="1" applyBorder="1" applyAlignment="1">
      <alignment horizontal="left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165" fontId="6" fillId="0" borderId="14" xfId="0" applyNumberFormat="1" applyFont="1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165" fontId="6" fillId="0" borderId="15" xfId="0" applyNumberFormat="1" applyFont="1" applyBorder="1" applyAlignment="1">
      <alignment horizontal="right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1" fontId="6" fillId="0" borderId="32" xfId="0" applyNumberFormat="1" applyFont="1" applyBorder="1" applyAlignment="1">
      <alignment horizontal="center" vertical="center" wrapText="1"/>
    </xf>
    <xf numFmtId="1" fontId="6" fillId="0" borderId="28" xfId="0" applyNumberFormat="1" applyFont="1" applyBorder="1" applyAlignment="1">
      <alignment horizontal="center" vertical="center" wrapText="1"/>
    </xf>
    <xf numFmtId="1" fontId="6" fillId="0" borderId="33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/>
    </xf>
    <xf numFmtId="1" fontId="0" fillId="4" borderId="14" xfId="0" applyNumberForma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right" vertical="center" wrapText="1"/>
    </xf>
    <xf numFmtId="165" fontId="0" fillId="4" borderId="15" xfId="0" applyNumberFormat="1" applyFill="1" applyBorder="1" applyAlignment="1">
      <alignment horizontal="right" vertical="center" wrapText="1"/>
    </xf>
    <xf numFmtId="165" fontId="0" fillId="4" borderId="14" xfId="0" applyNumberFormat="1" applyFill="1" applyBorder="1" applyAlignment="1">
      <alignment horizontal="right" vertical="center" wrapText="1"/>
    </xf>
    <xf numFmtId="1" fontId="0" fillId="0" borderId="14" xfId="0" applyNumberFormat="1" applyFill="1" applyBorder="1" applyAlignment="1">
      <alignment horizontal="center" vertical="center" wrapText="1"/>
    </xf>
    <xf numFmtId="165" fontId="0" fillId="0" borderId="15" xfId="0" applyNumberFormat="1" applyFill="1" applyBorder="1" applyAlignment="1">
      <alignment horizontal="right" vertical="center" wrapText="1"/>
    </xf>
    <xf numFmtId="0" fontId="0" fillId="0" borderId="15" xfId="0" applyFill="1" applyBorder="1" applyAlignment="1">
      <alignment horizontal="right" vertical="center" wrapText="1"/>
    </xf>
    <xf numFmtId="165" fontId="0" fillId="0" borderId="14" xfId="0" applyNumberFormat="1" applyFill="1" applyBorder="1" applyAlignment="1">
      <alignment horizontal="right" vertical="center" wrapText="1"/>
    </xf>
    <xf numFmtId="1" fontId="0" fillId="0" borderId="14" xfId="0" applyNumberFormat="1" applyBorder="1" applyAlignment="1">
      <alignment horizontal="center" vertical="center" wrapText="1"/>
    </xf>
    <xf numFmtId="165" fontId="0" fillId="0" borderId="15" xfId="0" applyNumberFormat="1" applyBorder="1" applyAlignment="1">
      <alignment horizontal="right" vertical="center" wrapText="1"/>
    </xf>
    <xf numFmtId="165" fontId="0" fillId="0" borderId="14" xfId="0" applyNumberFormat="1" applyBorder="1" applyAlignment="1">
      <alignment horizontal="right" vertical="center" wrapText="1"/>
    </xf>
    <xf numFmtId="0" fontId="11" fillId="0" borderId="0" xfId="0" applyFont="1" applyAlignment="1">
      <alignment horizontal="left" wrapText="1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1" xfId="0" applyBorder="1" applyAlignment="1">
      <alignment horizontal="left" wrapText="1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" fontId="6" fillId="0" borderId="0" xfId="0" applyNumberFormat="1" applyFont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164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51"/>
  <sheetViews>
    <sheetView tabSelected="1" view="pageBreakPreview" topLeftCell="A103" zoomScaleSheetLayoutView="100" workbookViewId="0">
      <selection activeCell="P86" sqref="P86:Q86"/>
    </sheetView>
  </sheetViews>
  <sheetFormatPr defaultColWidth="10.5" defaultRowHeight="11.45" customHeight="1" x14ac:dyDescent="0.2"/>
  <cols>
    <col min="1" max="1" width="3.5" style="1" customWidth="1"/>
    <col min="2" max="2" width="5.6640625" style="1" customWidth="1"/>
    <col min="3" max="3" width="11.5" style="1" customWidth="1"/>
    <col min="4" max="17" width="11.6640625" style="1" customWidth="1"/>
  </cols>
  <sheetData>
    <row r="1" spans="1:17" s="1" customFormat="1" ht="11.1" customHeight="1" x14ac:dyDescent="0.2">
      <c r="Q1" s="2" t="s">
        <v>0</v>
      </c>
    </row>
    <row r="2" spans="1:17" s="1" customFormat="1" ht="12.95" customHeight="1" x14ac:dyDescent="0.2">
      <c r="Q2" s="2" t="s">
        <v>1</v>
      </c>
    </row>
    <row r="3" spans="1:17" s="1" customFormat="1" ht="12.95" customHeight="1" x14ac:dyDescent="0.2"/>
    <row r="4" spans="1:17" s="1" customFormat="1" ht="12.95" customHeight="1" x14ac:dyDescent="0.2">
      <c r="M4" s="3" t="s">
        <v>2</v>
      </c>
    </row>
    <row r="6" spans="1:17" ht="12.95" customHeight="1" x14ac:dyDescent="0.2">
      <c r="M6" s="244" t="s">
        <v>3</v>
      </c>
      <c r="N6" s="244"/>
      <c r="O6" s="244"/>
      <c r="P6" s="244"/>
      <c r="Q6" s="244"/>
    </row>
    <row r="7" spans="1:17" ht="26.1" customHeight="1" x14ac:dyDescent="0.2">
      <c r="M7" s="245" t="s">
        <v>4</v>
      </c>
      <c r="N7" s="245"/>
      <c r="O7" s="245"/>
      <c r="P7" s="245"/>
      <c r="Q7" s="245"/>
    </row>
    <row r="9" spans="1:17" ht="12.95" customHeight="1" x14ac:dyDescent="0.2">
      <c r="M9" s="244" t="s">
        <v>5</v>
      </c>
      <c r="N9" s="244"/>
      <c r="O9" s="244"/>
      <c r="P9" s="244"/>
      <c r="Q9" s="244"/>
    </row>
    <row r="10" spans="1:17" ht="26.1" customHeight="1" x14ac:dyDescent="0.2">
      <c r="M10" s="245" t="s">
        <v>132</v>
      </c>
      <c r="N10" s="245"/>
      <c r="O10" s="245"/>
      <c r="P10" s="245"/>
      <c r="Q10" s="245"/>
    </row>
    <row r="12" spans="1:17" ht="11.1" customHeight="1" x14ac:dyDescent="0.2"/>
    <row r="13" spans="1:17" ht="15.95" customHeight="1" x14ac:dyDescent="0.25">
      <c r="A13" s="246" t="s">
        <v>6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</row>
    <row r="14" spans="1:17" ht="15.95" customHeight="1" x14ac:dyDescent="0.2">
      <c r="A14" s="247" t="s">
        <v>7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</row>
    <row r="18" spans="1:17" ht="11.1" customHeight="1" x14ac:dyDescent="0.2">
      <c r="A18" s="4" t="s">
        <v>8</v>
      </c>
      <c r="B18" s="248">
        <v>1300000</v>
      </c>
      <c r="C18" s="248"/>
      <c r="E18" s="249" t="s">
        <v>9</v>
      </c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</row>
    <row r="19" spans="1:17" ht="11.1" customHeight="1" x14ac:dyDescent="0.2">
      <c r="B19" s="122" t="s">
        <v>10</v>
      </c>
      <c r="C19" s="122"/>
      <c r="E19" s="250" t="s">
        <v>11</v>
      </c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</row>
    <row r="21" spans="1:17" ht="11.1" customHeight="1" x14ac:dyDescent="0.2">
      <c r="A21" s="4" t="s">
        <v>12</v>
      </c>
      <c r="B21" s="248">
        <v>1310000</v>
      </c>
      <c r="C21" s="248"/>
      <c r="E21" s="249" t="s">
        <v>13</v>
      </c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</row>
    <row r="22" spans="1:17" ht="11.1" customHeight="1" x14ac:dyDescent="0.2">
      <c r="B22" s="122" t="s">
        <v>10</v>
      </c>
      <c r="C22" s="122"/>
      <c r="E22" s="250" t="s">
        <v>14</v>
      </c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</row>
    <row r="24" spans="1:17" ht="11.1" customHeight="1" x14ac:dyDescent="0.2">
      <c r="A24" s="4" t="s">
        <v>15</v>
      </c>
      <c r="B24" s="248">
        <v>1315040</v>
      </c>
      <c r="C24" s="248"/>
      <c r="E24" s="251"/>
      <c r="F24" s="251"/>
      <c r="H24" s="249" t="s">
        <v>100</v>
      </c>
      <c r="I24" s="249"/>
      <c r="J24" s="249"/>
      <c r="K24" s="249"/>
      <c r="L24" s="249"/>
      <c r="M24" s="249"/>
      <c r="N24" s="249"/>
      <c r="O24" s="249"/>
      <c r="P24" s="249"/>
      <c r="Q24" s="249"/>
    </row>
    <row r="25" spans="1:17" ht="11.1" customHeight="1" x14ac:dyDescent="0.2">
      <c r="B25" s="122" t="s">
        <v>10</v>
      </c>
      <c r="C25" s="122"/>
      <c r="E25" s="6" t="s">
        <v>16</v>
      </c>
      <c r="F25" s="7">
        <v>1</v>
      </c>
      <c r="H25" s="250" t="s">
        <v>17</v>
      </c>
      <c r="I25" s="250"/>
      <c r="J25" s="250"/>
      <c r="K25" s="250"/>
      <c r="L25" s="250"/>
      <c r="M25" s="250"/>
      <c r="N25" s="250"/>
      <c r="O25" s="250"/>
      <c r="P25" s="250"/>
      <c r="Q25" s="250"/>
    </row>
    <row r="27" spans="1:17" ht="11.1" customHeight="1" x14ac:dyDescent="0.2">
      <c r="A27" s="4" t="s">
        <v>18</v>
      </c>
      <c r="B27" s="252" t="s">
        <v>131</v>
      </c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</row>
    <row r="29" spans="1:17" ht="11.1" customHeight="1" x14ac:dyDescent="0.2">
      <c r="A29" s="8" t="s">
        <v>19</v>
      </c>
      <c r="B29" s="253" t="s">
        <v>20</v>
      </c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</row>
    <row r="31" spans="1:17" ht="59.1" customHeight="1" x14ac:dyDescent="0.2">
      <c r="B31" s="98" t="s">
        <v>98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 ht="11.45" customHeight="1" x14ac:dyDescent="0.2">
      <c r="B32" s="225" t="s">
        <v>99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17" ht="21.95" customHeight="1" x14ac:dyDescent="0.2">
      <c r="B33" s="98" t="s">
        <v>123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1:17" ht="14.25" customHeight="1" x14ac:dyDescent="0.2">
      <c r="A34" s="62"/>
      <c r="B34" s="98" t="s">
        <v>127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23.25" customHeight="1" x14ac:dyDescent="0.2">
      <c r="A35" s="55"/>
      <c r="B35" s="98" t="s">
        <v>128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17" ht="10.5" customHeight="1" x14ac:dyDescent="0.2">
      <c r="A36" s="56"/>
      <c r="B36" s="231" t="s">
        <v>126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1:17" ht="10.5" customHeight="1" x14ac:dyDescent="0.2">
      <c r="A37" s="62"/>
      <c r="B37" s="67" t="s">
        <v>129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1:17" ht="10.5" customHeight="1" x14ac:dyDescent="0.2">
      <c r="A38" s="64"/>
      <c r="B38" s="67" t="s">
        <v>130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1:17" ht="11.1" customHeight="1" x14ac:dyDescent="0.2">
      <c r="A39" s="4" t="s">
        <v>21</v>
      </c>
      <c r="B39" s="254" t="s">
        <v>22</v>
      </c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</row>
    <row r="40" spans="1:17" ht="33" customHeight="1" x14ac:dyDescent="0.2">
      <c r="A40" s="10"/>
      <c r="B40" s="232" t="s">
        <v>101</v>
      </c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</row>
    <row r="42" spans="1:17" ht="11.1" customHeight="1" thickBot="1" x14ac:dyDescent="0.25">
      <c r="A42" s="4" t="s">
        <v>23</v>
      </c>
      <c r="B42" s="4" t="s">
        <v>24</v>
      </c>
    </row>
    <row r="43" spans="1:17" ht="11.1" customHeight="1" x14ac:dyDescent="0.2">
      <c r="A43" s="233" t="s">
        <v>25</v>
      </c>
      <c r="B43" s="233"/>
      <c r="C43" s="32" t="s">
        <v>26</v>
      </c>
      <c r="D43" s="32" t="s">
        <v>27</v>
      </c>
      <c r="E43" s="53" t="s">
        <v>28</v>
      </c>
      <c r="F43" s="54"/>
      <c r="G43" s="54"/>
      <c r="H43" s="54"/>
      <c r="I43" s="54"/>
      <c r="J43" s="54"/>
      <c r="K43" s="54"/>
      <c r="L43" s="242"/>
      <c r="M43" s="242"/>
      <c r="N43" s="242"/>
      <c r="O43" s="242"/>
      <c r="P43" s="242"/>
      <c r="Q43" s="243"/>
    </row>
    <row r="44" spans="1:17" ht="25.5" customHeight="1" x14ac:dyDescent="0.2">
      <c r="A44" s="229"/>
      <c r="B44" s="230"/>
      <c r="C44" s="33">
        <v>1315041</v>
      </c>
      <c r="D44" s="33">
        <v>810</v>
      </c>
      <c r="E44" s="226" t="s">
        <v>125</v>
      </c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8"/>
    </row>
    <row r="46" spans="1:17" ht="11.1" customHeight="1" x14ac:dyDescent="0.2">
      <c r="A46" s="4" t="s">
        <v>29</v>
      </c>
      <c r="Q46" s="4" t="s">
        <v>30</v>
      </c>
    </row>
    <row r="47" spans="1:17" ht="11.1" customHeight="1" x14ac:dyDescent="0.2">
      <c r="A47" s="234" t="s">
        <v>25</v>
      </c>
      <c r="B47" s="234"/>
      <c r="C47" s="235" t="s">
        <v>26</v>
      </c>
      <c r="D47" s="235" t="s">
        <v>27</v>
      </c>
      <c r="E47" s="237" t="s">
        <v>31</v>
      </c>
      <c r="F47" s="237"/>
      <c r="G47" s="237"/>
      <c r="H47" s="237"/>
      <c r="I47" s="237"/>
      <c r="J47" s="237"/>
      <c r="K47" s="237"/>
      <c r="L47" s="138" t="s">
        <v>32</v>
      </c>
      <c r="M47" s="138"/>
      <c r="N47" s="138" t="s">
        <v>33</v>
      </c>
      <c r="O47" s="138"/>
      <c r="P47" s="240" t="s">
        <v>34</v>
      </c>
      <c r="Q47" s="240"/>
    </row>
    <row r="48" spans="1:17" ht="11.1" customHeight="1" x14ac:dyDescent="0.2">
      <c r="A48" s="136"/>
      <c r="B48" s="142"/>
      <c r="C48" s="236"/>
      <c r="D48" s="236"/>
      <c r="E48" s="238"/>
      <c r="F48" s="239"/>
      <c r="G48" s="239"/>
      <c r="H48" s="239"/>
      <c r="I48" s="239"/>
      <c r="J48" s="239"/>
      <c r="K48" s="239"/>
      <c r="L48" s="141"/>
      <c r="M48" s="137"/>
      <c r="N48" s="141"/>
      <c r="O48" s="137"/>
      <c r="P48" s="236"/>
      <c r="Q48" s="241"/>
    </row>
    <row r="49" spans="1:17" ht="11.1" customHeight="1" x14ac:dyDescent="0.2">
      <c r="A49" s="124">
        <v>1</v>
      </c>
      <c r="B49" s="124"/>
      <c r="C49" s="11">
        <v>2</v>
      </c>
      <c r="D49" s="11">
        <v>3</v>
      </c>
      <c r="E49" s="213">
        <v>4</v>
      </c>
      <c r="F49" s="213"/>
      <c r="G49" s="213"/>
      <c r="H49" s="213"/>
      <c r="I49" s="213"/>
      <c r="J49" s="213"/>
      <c r="K49" s="213"/>
      <c r="L49" s="213">
        <v>5</v>
      </c>
      <c r="M49" s="213"/>
      <c r="N49" s="213">
        <v>6</v>
      </c>
      <c r="O49" s="213"/>
      <c r="P49" s="128">
        <v>7</v>
      </c>
      <c r="Q49" s="128"/>
    </row>
    <row r="50" spans="1:17" ht="33" customHeight="1" x14ac:dyDescent="0.2">
      <c r="A50" s="222">
        <v>1</v>
      </c>
      <c r="B50" s="222"/>
      <c r="C50" s="12">
        <v>1315041</v>
      </c>
      <c r="D50" s="13">
        <v>810</v>
      </c>
      <c r="E50" s="153" t="s">
        <v>35</v>
      </c>
      <c r="F50" s="153"/>
      <c r="G50" s="153"/>
      <c r="H50" s="153"/>
      <c r="I50" s="153"/>
      <c r="J50" s="153"/>
      <c r="K50" s="153"/>
      <c r="L50" s="216">
        <f>8834.243+157.804</f>
        <v>8992.0470000000005</v>
      </c>
      <c r="M50" s="216"/>
      <c r="N50" s="223">
        <v>508.79599999999999</v>
      </c>
      <c r="O50" s="223"/>
      <c r="P50" s="224">
        <f>L50+N50</f>
        <v>9500.8430000000008</v>
      </c>
      <c r="Q50" s="224"/>
    </row>
    <row r="51" spans="1:17" s="61" customFormat="1" ht="11.1" customHeight="1" x14ac:dyDescent="0.2">
      <c r="A51" s="218">
        <v>2</v>
      </c>
      <c r="B51" s="218"/>
      <c r="C51" s="59">
        <v>1315041</v>
      </c>
      <c r="D51" s="63">
        <v>810</v>
      </c>
      <c r="E51" s="160" t="s">
        <v>36</v>
      </c>
      <c r="F51" s="160"/>
      <c r="G51" s="160"/>
      <c r="H51" s="160"/>
      <c r="I51" s="160"/>
      <c r="J51" s="160"/>
      <c r="K51" s="160"/>
      <c r="L51" s="219"/>
      <c r="M51" s="219"/>
      <c r="N51" s="219">
        <f>6434.705+1696.285</f>
        <v>8130.99</v>
      </c>
      <c r="O51" s="219"/>
      <c r="P51" s="221">
        <f t="shared" ref="P51:P53" si="0">L51+N51</f>
        <v>8130.99</v>
      </c>
      <c r="Q51" s="221"/>
    </row>
    <row r="52" spans="1:17" s="52" customFormat="1" ht="12.75" customHeight="1" x14ac:dyDescent="0.2">
      <c r="A52" s="214">
        <v>3</v>
      </c>
      <c r="B52" s="214"/>
      <c r="C52" s="39">
        <v>1315041</v>
      </c>
      <c r="D52" s="65">
        <v>810</v>
      </c>
      <c r="E52" s="104" t="s">
        <v>97</v>
      </c>
      <c r="F52" s="105"/>
      <c r="G52" s="105"/>
      <c r="H52" s="105"/>
      <c r="I52" s="105"/>
      <c r="J52" s="105"/>
      <c r="K52" s="106"/>
      <c r="L52" s="215"/>
      <c r="M52" s="215"/>
      <c r="N52" s="216">
        <f>85+18</f>
        <v>103</v>
      </c>
      <c r="O52" s="216"/>
      <c r="P52" s="217">
        <f t="shared" si="0"/>
        <v>103</v>
      </c>
      <c r="Q52" s="217"/>
    </row>
    <row r="53" spans="1:17" s="61" customFormat="1" ht="11.1" customHeight="1" x14ac:dyDescent="0.2">
      <c r="A53" s="218">
        <v>4</v>
      </c>
      <c r="B53" s="218"/>
      <c r="C53" s="59">
        <v>1315041</v>
      </c>
      <c r="D53" s="63">
        <v>810</v>
      </c>
      <c r="E53" s="160" t="s">
        <v>37</v>
      </c>
      <c r="F53" s="160"/>
      <c r="G53" s="160"/>
      <c r="H53" s="160"/>
      <c r="I53" s="160"/>
      <c r="J53" s="160"/>
      <c r="K53" s="160"/>
      <c r="L53" s="219">
        <f>257.358+200</f>
        <v>457.358</v>
      </c>
      <c r="M53" s="219"/>
      <c r="N53" s="220"/>
      <c r="O53" s="220"/>
      <c r="P53" s="221">
        <f t="shared" si="0"/>
        <v>457.358</v>
      </c>
      <c r="Q53" s="221"/>
    </row>
    <row r="54" spans="1:17" ht="11.1" customHeight="1" x14ac:dyDescent="0.2">
      <c r="A54" s="202" t="s">
        <v>38</v>
      </c>
      <c r="B54" s="203"/>
      <c r="C54" s="203"/>
      <c r="D54" s="203"/>
      <c r="E54" s="203"/>
      <c r="F54" s="203"/>
      <c r="G54" s="203"/>
      <c r="H54" s="203"/>
      <c r="I54" s="203"/>
      <c r="J54" s="203"/>
      <c r="K54" s="204"/>
      <c r="L54" s="205">
        <f>L50+L51+L52+L53</f>
        <v>9449.4050000000007</v>
      </c>
      <c r="M54" s="205"/>
      <c r="N54" s="205">
        <f t="shared" ref="N54" si="1">N50+N51+N52+N53</f>
        <v>8742.7860000000001</v>
      </c>
      <c r="O54" s="205"/>
      <c r="P54" s="205">
        <f t="shared" ref="P54" si="2">P50+P51+P52+P53</f>
        <v>18192.190999999999</v>
      </c>
      <c r="Q54" s="205"/>
    </row>
    <row r="56" spans="1:17" ht="11.1" customHeight="1" thickBot="1" x14ac:dyDescent="0.25">
      <c r="A56" s="4" t="s">
        <v>39</v>
      </c>
      <c r="Q56" s="4" t="s">
        <v>30</v>
      </c>
    </row>
    <row r="57" spans="1:17" ht="21.95" customHeight="1" thickBot="1" x14ac:dyDescent="0.25">
      <c r="A57" s="206" t="s">
        <v>124</v>
      </c>
      <c r="B57" s="207"/>
      <c r="C57" s="207"/>
      <c r="D57" s="207"/>
      <c r="E57" s="207"/>
      <c r="F57" s="207"/>
      <c r="G57" s="207"/>
      <c r="H57" s="207"/>
      <c r="I57" s="207"/>
      <c r="J57" s="208"/>
      <c r="K57" s="15" t="s">
        <v>26</v>
      </c>
      <c r="L57" s="145" t="s">
        <v>32</v>
      </c>
      <c r="M57" s="145"/>
      <c r="N57" s="145" t="s">
        <v>33</v>
      </c>
      <c r="O57" s="145"/>
      <c r="P57" s="209" t="s">
        <v>34</v>
      </c>
      <c r="Q57" s="209"/>
    </row>
    <row r="58" spans="1:17" ht="11.1" customHeight="1" thickBot="1" x14ac:dyDescent="0.25">
      <c r="A58" s="210">
        <v>1</v>
      </c>
      <c r="B58" s="211"/>
      <c r="C58" s="211"/>
      <c r="D58" s="211"/>
      <c r="E58" s="211"/>
      <c r="F58" s="211"/>
      <c r="G58" s="211"/>
      <c r="H58" s="211"/>
      <c r="I58" s="211"/>
      <c r="J58" s="212"/>
      <c r="K58" s="11">
        <v>2</v>
      </c>
      <c r="L58" s="213">
        <v>3</v>
      </c>
      <c r="M58" s="213"/>
      <c r="N58" s="213">
        <v>4</v>
      </c>
      <c r="O58" s="213"/>
      <c r="P58" s="128">
        <v>5</v>
      </c>
      <c r="Q58" s="128"/>
    </row>
    <row r="59" spans="1:17" ht="11.1" customHeight="1" x14ac:dyDescent="0.2">
      <c r="A59" s="197" t="s">
        <v>40</v>
      </c>
      <c r="B59" s="198"/>
      <c r="C59" s="198"/>
      <c r="D59" s="198"/>
      <c r="E59" s="198"/>
      <c r="F59" s="198"/>
      <c r="G59" s="198"/>
      <c r="H59" s="198"/>
      <c r="I59" s="198"/>
      <c r="J59" s="198"/>
      <c r="K59" s="199"/>
      <c r="L59" s="200">
        <f>L60</f>
        <v>0</v>
      </c>
      <c r="M59" s="200"/>
      <c r="N59" s="200">
        <f t="shared" ref="N59" si="3">N60</f>
        <v>0</v>
      </c>
      <c r="O59" s="200"/>
      <c r="P59" s="200">
        <f t="shared" ref="P59" si="4">P60</f>
        <v>0</v>
      </c>
      <c r="Q59" s="200"/>
    </row>
    <row r="60" spans="1:17" ht="11.1" customHeight="1" x14ac:dyDescent="0.2">
      <c r="A60" s="153"/>
      <c r="B60" s="154"/>
      <c r="C60" s="154"/>
      <c r="D60" s="154"/>
      <c r="E60" s="154"/>
      <c r="F60" s="154"/>
      <c r="G60" s="154"/>
      <c r="H60" s="154"/>
      <c r="I60" s="154"/>
      <c r="J60" s="155"/>
      <c r="K60" s="16"/>
      <c r="L60" s="201"/>
      <c r="M60" s="201"/>
      <c r="N60" s="201"/>
      <c r="O60" s="201"/>
      <c r="P60" s="201"/>
      <c r="Q60" s="201"/>
    </row>
    <row r="61" spans="1:17" ht="11.1" customHeight="1" x14ac:dyDescent="0.2">
      <c r="A61" s="202" t="s">
        <v>38</v>
      </c>
      <c r="B61" s="203"/>
      <c r="C61" s="203"/>
      <c r="D61" s="203"/>
      <c r="E61" s="203"/>
      <c r="F61" s="203"/>
      <c r="G61" s="203"/>
      <c r="H61" s="203"/>
      <c r="I61" s="203"/>
      <c r="J61" s="203"/>
      <c r="K61" s="204"/>
      <c r="L61" s="200">
        <f>L60</f>
        <v>0</v>
      </c>
      <c r="M61" s="200"/>
      <c r="N61" s="200">
        <f t="shared" ref="N61" si="5">N60</f>
        <v>0</v>
      </c>
      <c r="O61" s="200"/>
      <c r="P61" s="200">
        <f t="shared" ref="P61" si="6">P60</f>
        <v>0</v>
      </c>
      <c r="Q61" s="200"/>
    </row>
    <row r="63" spans="1:17" ht="11.1" customHeight="1" thickBot="1" x14ac:dyDescent="0.25">
      <c r="A63" s="4" t="s">
        <v>41</v>
      </c>
    </row>
    <row r="64" spans="1:17" ht="12" customHeight="1" x14ac:dyDescent="0.2">
      <c r="A64" s="182" t="s">
        <v>25</v>
      </c>
      <c r="B64" s="182"/>
      <c r="C64" s="185" t="s">
        <v>26</v>
      </c>
      <c r="D64" s="187" t="s">
        <v>42</v>
      </c>
      <c r="E64" s="188"/>
      <c r="F64" s="188"/>
      <c r="G64" s="188"/>
      <c r="H64" s="188"/>
      <c r="I64" s="188"/>
      <c r="J64" s="188"/>
      <c r="K64" s="189"/>
      <c r="L64" s="192" t="s">
        <v>43</v>
      </c>
      <c r="M64" s="192" t="s">
        <v>44</v>
      </c>
      <c r="N64" s="192"/>
      <c r="O64" s="192"/>
      <c r="P64" s="194" t="s">
        <v>45</v>
      </c>
      <c r="Q64" s="194"/>
    </row>
    <row r="65" spans="1:18" ht="12" customHeight="1" thickBot="1" x14ac:dyDescent="0.25">
      <c r="A65" s="183"/>
      <c r="B65" s="184"/>
      <c r="C65" s="186"/>
      <c r="D65" s="190"/>
      <c r="E65" s="191"/>
      <c r="F65" s="191"/>
      <c r="G65" s="191"/>
      <c r="H65" s="191"/>
      <c r="I65" s="191"/>
      <c r="J65" s="191"/>
      <c r="K65" s="184"/>
      <c r="L65" s="193"/>
      <c r="M65" s="190"/>
      <c r="N65" s="191"/>
      <c r="O65" s="184"/>
      <c r="P65" s="195"/>
      <c r="Q65" s="196"/>
    </row>
    <row r="66" spans="1:18" ht="11.1" customHeight="1" thickBot="1" x14ac:dyDescent="0.25">
      <c r="A66" s="124">
        <v>1</v>
      </c>
      <c r="B66" s="124"/>
      <c r="C66" s="11">
        <v>2</v>
      </c>
      <c r="D66" s="125">
        <v>3</v>
      </c>
      <c r="E66" s="126"/>
      <c r="F66" s="126"/>
      <c r="G66" s="126"/>
      <c r="H66" s="126"/>
      <c r="I66" s="126"/>
      <c r="J66" s="126"/>
      <c r="K66" s="127"/>
      <c r="L66" s="11">
        <v>4</v>
      </c>
      <c r="M66" s="125">
        <v>5</v>
      </c>
      <c r="N66" s="125"/>
      <c r="O66" s="125"/>
      <c r="P66" s="128">
        <v>6</v>
      </c>
      <c r="Q66" s="128"/>
    </row>
    <row r="67" spans="1:18" ht="21.95" customHeight="1" x14ac:dyDescent="0.2">
      <c r="A67" s="91">
        <v>1</v>
      </c>
      <c r="B67" s="91"/>
      <c r="C67" s="18">
        <v>1315041</v>
      </c>
      <c r="D67" s="92" t="s">
        <v>35</v>
      </c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4"/>
    </row>
    <row r="68" spans="1:18" ht="11.1" customHeight="1" x14ac:dyDescent="0.2">
      <c r="A68" s="95" t="s">
        <v>46</v>
      </c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7"/>
    </row>
    <row r="69" spans="1:18" s="36" customFormat="1" ht="15.75" customHeight="1" x14ac:dyDescent="0.2">
      <c r="A69" s="37">
        <v>1</v>
      </c>
      <c r="B69" s="38"/>
      <c r="C69" s="39">
        <v>1315041</v>
      </c>
      <c r="D69" s="68" t="s">
        <v>47</v>
      </c>
      <c r="E69" s="69"/>
      <c r="F69" s="69"/>
      <c r="G69" s="69"/>
      <c r="H69" s="69"/>
      <c r="I69" s="69"/>
      <c r="J69" s="69"/>
      <c r="K69" s="70"/>
      <c r="L69" s="40" t="s">
        <v>48</v>
      </c>
      <c r="M69" s="107" t="s">
        <v>49</v>
      </c>
      <c r="N69" s="107"/>
      <c r="O69" s="107"/>
      <c r="P69" s="108">
        <v>2</v>
      </c>
      <c r="Q69" s="108"/>
      <c r="R69" s="52"/>
    </row>
    <row r="70" spans="1:18" s="36" customFormat="1" ht="27.75" customHeight="1" x14ac:dyDescent="0.2">
      <c r="A70" s="37">
        <v>2</v>
      </c>
      <c r="B70" s="38"/>
      <c r="C70" s="39">
        <v>1315041</v>
      </c>
      <c r="D70" s="68" t="s">
        <v>102</v>
      </c>
      <c r="E70" s="69"/>
      <c r="F70" s="69"/>
      <c r="G70" s="69"/>
      <c r="H70" s="69"/>
      <c r="I70" s="69"/>
      <c r="J70" s="69"/>
      <c r="K70" s="70"/>
      <c r="L70" s="40" t="s">
        <v>48</v>
      </c>
      <c r="M70" s="109" t="s">
        <v>49</v>
      </c>
      <c r="N70" s="110"/>
      <c r="O70" s="111"/>
      <c r="P70" s="115">
        <v>2</v>
      </c>
      <c r="Q70" s="116"/>
      <c r="R70" s="52"/>
    </row>
    <row r="71" spans="1:18" s="61" customFormat="1" ht="24.75" customHeight="1" x14ac:dyDescent="0.2">
      <c r="A71" s="57">
        <v>3</v>
      </c>
      <c r="B71" s="58"/>
      <c r="C71" s="59">
        <v>1315041</v>
      </c>
      <c r="D71" s="71" t="s">
        <v>103</v>
      </c>
      <c r="E71" s="72"/>
      <c r="F71" s="72"/>
      <c r="G71" s="72"/>
      <c r="H71" s="72"/>
      <c r="I71" s="72"/>
      <c r="J71" s="72"/>
      <c r="K71" s="73"/>
      <c r="L71" s="60" t="s">
        <v>48</v>
      </c>
      <c r="M71" s="112" t="s">
        <v>49</v>
      </c>
      <c r="N71" s="113"/>
      <c r="O71" s="114"/>
      <c r="P71" s="117">
        <v>2</v>
      </c>
      <c r="Q71" s="118"/>
    </row>
    <row r="72" spans="1:18" s="36" customFormat="1" ht="24.75" customHeight="1" x14ac:dyDescent="0.2">
      <c r="A72" s="37">
        <v>4</v>
      </c>
      <c r="B72" s="38"/>
      <c r="C72" s="39">
        <v>1315041</v>
      </c>
      <c r="D72" s="68" t="s">
        <v>104</v>
      </c>
      <c r="E72" s="69"/>
      <c r="F72" s="69"/>
      <c r="G72" s="69"/>
      <c r="H72" s="69"/>
      <c r="I72" s="69"/>
      <c r="J72" s="69"/>
      <c r="K72" s="70"/>
      <c r="L72" s="40" t="s">
        <v>65</v>
      </c>
      <c r="M72" s="119" t="s">
        <v>49</v>
      </c>
      <c r="N72" s="120"/>
      <c r="O72" s="121"/>
      <c r="P72" s="115">
        <v>16.8</v>
      </c>
      <c r="Q72" s="116"/>
      <c r="R72" s="52"/>
    </row>
    <row r="73" spans="1:18" s="36" customFormat="1" ht="24.75" customHeight="1" x14ac:dyDescent="0.2">
      <c r="A73" s="37">
        <v>5</v>
      </c>
      <c r="B73" s="38"/>
      <c r="C73" s="39">
        <v>1315041</v>
      </c>
      <c r="D73" s="68" t="s">
        <v>105</v>
      </c>
      <c r="E73" s="69"/>
      <c r="F73" s="69"/>
      <c r="G73" s="69"/>
      <c r="H73" s="69"/>
      <c r="I73" s="69"/>
      <c r="J73" s="69"/>
      <c r="K73" s="70"/>
      <c r="L73" s="40" t="s">
        <v>106</v>
      </c>
      <c r="M73" s="119" t="s">
        <v>49</v>
      </c>
      <c r="N73" s="120"/>
      <c r="O73" s="121"/>
      <c r="P73" s="115">
        <f>N51</f>
        <v>8130.99</v>
      </c>
      <c r="Q73" s="116"/>
      <c r="R73" s="52"/>
    </row>
    <row r="74" spans="1:18" ht="15" customHeight="1" x14ac:dyDescent="0.2">
      <c r="A74" s="19">
        <v>7</v>
      </c>
      <c r="B74" s="20"/>
      <c r="C74" s="12">
        <v>1315041</v>
      </c>
      <c r="D74" s="74" t="s">
        <v>50</v>
      </c>
      <c r="E74" s="80"/>
      <c r="F74" s="80"/>
      <c r="G74" s="80"/>
      <c r="H74" s="80"/>
      <c r="I74" s="80"/>
      <c r="J74" s="80"/>
      <c r="K74" s="81"/>
      <c r="L74" s="21" t="s">
        <v>51</v>
      </c>
      <c r="M74" s="88" t="s">
        <v>52</v>
      </c>
      <c r="N74" s="88"/>
      <c r="O74" s="88"/>
      <c r="P74" s="168">
        <v>106</v>
      </c>
      <c r="Q74" s="168"/>
    </row>
    <row r="75" spans="1:18" ht="11.1" hidden="1" customHeight="1" x14ac:dyDescent="0.2">
      <c r="A75" s="19">
        <v>3</v>
      </c>
      <c r="B75" s="20"/>
      <c r="C75" s="12">
        <v>1315041</v>
      </c>
      <c r="D75" s="153" t="s">
        <v>53</v>
      </c>
      <c r="E75" s="154"/>
      <c r="F75" s="154"/>
      <c r="G75" s="154"/>
      <c r="H75" s="154"/>
      <c r="I75" s="154"/>
      <c r="J75" s="154"/>
      <c r="K75" s="155"/>
      <c r="L75" s="21" t="s">
        <v>54</v>
      </c>
      <c r="M75" s="88" t="s">
        <v>49</v>
      </c>
      <c r="N75" s="88"/>
      <c r="O75" s="88"/>
      <c r="P75" s="168">
        <v>4528.8289999999997</v>
      </c>
      <c r="Q75" s="168"/>
    </row>
    <row r="76" spans="1:18" ht="21.95" hidden="1" customHeight="1" x14ac:dyDescent="0.2">
      <c r="A76" s="19">
        <v>4</v>
      </c>
      <c r="B76" s="20"/>
      <c r="C76" s="12">
        <v>1315041</v>
      </c>
      <c r="D76" s="153" t="s">
        <v>55</v>
      </c>
      <c r="E76" s="154"/>
      <c r="F76" s="154"/>
      <c r="G76" s="154"/>
      <c r="H76" s="154"/>
      <c r="I76" s="154"/>
      <c r="J76" s="154"/>
      <c r="K76" s="155"/>
      <c r="L76" s="21" t="s">
        <v>54</v>
      </c>
      <c r="M76" s="88" t="s">
        <v>49</v>
      </c>
      <c r="N76" s="88"/>
      <c r="O76" s="88"/>
      <c r="P76" s="168">
        <v>5307.8249999999998</v>
      </c>
      <c r="Q76" s="168"/>
    </row>
    <row r="77" spans="1:18" ht="11.1" customHeight="1" x14ac:dyDescent="0.2">
      <c r="A77" s="95" t="s">
        <v>56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7"/>
    </row>
    <row r="78" spans="1:18" ht="24.75" customHeight="1" x14ac:dyDescent="0.2">
      <c r="A78" s="41">
        <v>1</v>
      </c>
      <c r="B78" s="35"/>
      <c r="C78" s="43">
        <v>1315041</v>
      </c>
      <c r="D78" s="179" t="s">
        <v>107</v>
      </c>
      <c r="E78" s="180"/>
      <c r="F78" s="180"/>
      <c r="G78" s="180"/>
      <c r="H78" s="180"/>
      <c r="I78" s="180"/>
      <c r="J78" s="180"/>
      <c r="K78" s="181"/>
      <c r="L78" s="43" t="s">
        <v>108</v>
      </c>
      <c r="M78" s="88" t="s">
        <v>49</v>
      </c>
      <c r="N78" s="88"/>
      <c r="O78" s="88"/>
      <c r="P78" s="177">
        <v>2685.8</v>
      </c>
      <c r="Q78" s="178"/>
    </row>
    <row r="79" spans="1:18" ht="27" customHeight="1" x14ac:dyDescent="0.2">
      <c r="A79" s="41">
        <v>2</v>
      </c>
      <c r="B79" s="35"/>
      <c r="C79" s="43">
        <v>1315041</v>
      </c>
      <c r="D79" s="174" t="s">
        <v>109</v>
      </c>
      <c r="E79" s="175"/>
      <c r="F79" s="175"/>
      <c r="G79" s="175"/>
      <c r="H79" s="175"/>
      <c r="I79" s="175"/>
      <c r="J79" s="175"/>
      <c r="K79" s="176"/>
      <c r="L79" s="43" t="s">
        <v>48</v>
      </c>
      <c r="M79" s="88" t="s">
        <v>49</v>
      </c>
      <c r="N79" s="88"/>
      <c r="O79" s="88"/>
      <c r="P79" s="177">
        <v>6</v>
      </c>
      <c r="Q79" s="178"/>
    </row>
    <row r="80" spans="1:18" ht="23.25" customHeight="1" x14ac:dyDescent="0.2">
      <c r="A80" s="41">
        <v>3</v>
      </c>
      <c r="B80" s="35"/>
      <c r="C80" s="43">
        <v>1315041</v>
      </c>
      <c r="D80" s="174" t="s">
        <v>57</v>
      </c>
      <c r="E80" s="175"/>
      <c r="F80" s="175"/>
      <c r="G80" s="175"/>
      <c r="H80" s="175"/>
      <c r="I80" s="175"/>
      <c r="J80" s="175"/>
      <c r="K80" s="176"/>
      <c r="L80" s="43" t="s">
        <v>48</v>
      </c>
      <c r="M80" s="88" t="s">
        <v>49</v>
      </c>
      <c r="N80" s="88"/>
      <c r="O80" s="88"/>
      <c r="P80" s="177">
        <v>20</v>
      </c>
      <c r="Q80" s="178"/>
      <c r="R80" s="48"/>
    </row>
    <row r="81" spans="1:18" ht="18.75" customHeight="1" x14ac:dyDescent="0.2">
      <c r="A81" s="41">
        <v>4</v>
      </c>
      <c r="B81" s="35"/>
      <c r="C81" s="43">
        <v>1315041</v>
      </c>
      <c r="D81" s="174" t="s">
        <v>110</v>
      </c>
      <c r="E81" s="175"/>
      <c r="F81" s="175"/>
      <c r="G81" s="175"/>
      <c r="H81" s="175"/>
      <c r="I81" s="175"/>
      <c r="J81" s="175"/>
      <c r="K81" s="176"/>
      <c r="L81" s="43" t="s">
        <v>48</v>
      </c>
      <c r="M81" s="88" t="s">
        <v>49</v>
      </c>
      <c r="N81" s="88"/>
      <c r="O81" s="88"/>
      <c r="P81" s="177">
        <v>6</v>
      </c>
      <c r="Q81" s="178"/>
      <c r="R81" s="48"/>
    </row>
    <row r="82" spans="1:18" ht="21.95" customHeight="1" x14ac:dyDescent="0.2">
      <c r="A82" s="42">
        <v>5</v>
      </c>
      <c r="B82" s="49"/>
      <c r="C82" s="44">
        <v>1315041</v>
      </c>
      <c r="D82" s="74" t="s">
        <v>111</v>
      </c>
      <c r="E82" s="80"/>
      <c r="F82" s="80"/>
      <c r="G82" s="80"/>
      <c r="H82" s="80"/>
      <c r="I82" s="80"/>
      <c r="J82" s="80"/>
      <c r="K82" s="81"/>
      <c r="L82" s="45" t="s">
        <v>48</v>
      </c>
      <c r="M82" s="74" t="s">
        <v>49</v>
      </c>
      <c r="N82" s="74"/>
      <c r="O82" s="74"/>
      <c r="P82" s="82">
        <v>55</v>
      </c>
      <c r="Q82" s="82"/>
      <c r="R82" s="48"/>
    </row>
    <row r="83" spans="1:18" ht="11.1" customHeight="1" x14ac:dyDescent="0.2">
      <c r="A83" s="83" t="s">
        <v>58</v>
      </c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5"/>
    </row>
    <row r="84" spans="1:18" ht="18.75" customHeight="1" x14ac:dyDescent="0.2">
      <c r="A84" s="50">
        <v>1</v>
      </c>
      <c r="B84" s="49"/>
      <c r="C84" s="44">
        <v>1315041</v>
      </c>
      <c r="D84" s="75" t="s">
        <v>59</v>
      </c>
      <c r="E84" s="76"/>
      <c r="F84" s="76"/>
      <c r="G84" s="76"/>
      <c r="H84" s="76"/>
      <c r="I84" s="76"/>
      <c r="J84" s="76"/>
      <c r="K84" s="86"/>
      <c r="L84" s="45" t="s">
        <v>113</v>
      </c>
      <c r="M84" s="74" t="s">
        <v>60</v>
      </c>
      <c r="N84" s="74"/>
      <c r="O84" s="74"/>
      <c r="P84" s="82">
        <f>P50/P69</f>
        <v>4750.4215000000004</v>
      </c>
      <c r="Q84" s="82"/>
    </row>
    <row r="85" spans="1:18" ht="24.75" customHeight="1" x14ac:dyDescent="0.2">
      <c r="A85" s="50">
        <v>2</v>
      </c>
      <c r="B85" s="49"/>
      <c r="C85" s="44">
        <v>1315041</v>
      </c>
      <c r="D85" s="75" t="s">
        <v>112</v>
      </c>
      <c r="E85" s="76"/>
      <c r="F85" s="76"/>
      <c r="G85" s="76"/>
      <c r="H85" s="76"/>
      <c r="I85" s="76"/>
      <c r="J85" s="76"/>
      <c r="K85" s="86"/>
      <c r="L85" s="45" t="s">
        <v>62</v>
      </c>
      <c r="M85" s="74" t="s">
        <v>60</v>
      </c>
      <c r="N85" s="74"/>
      <c r="O85" s="74"/>
      <c r="P85" s="89">
        <f>P73/P78*1000</f>
        <v>3027.3996574577404</v>
      </c>
      <c r="Q85" s="90"/>
    </row>
    <row r="86" spans="1:18" ht="21.75" customHeight="1" x14ac:dyDescent="0.2">
      <c r="A86" s="50">
        <v>3</v>
      </c>
      <c r="B86" s="49"/>
      <c r="C86" s="44">
        <v>1315041</v>
      </c>
      <c r="D86" s="75" t="s">
        <v>114</v>
      </c>
      <c r="E86" s="76"/>
      <c r="F86" s="76"/>
      <c r="G86" s="76"/>
      <c r="H86" s="76"/>
      <c r="I86" s="76"/>
      <c r="J86" s="76"/>
      <c r="K86" s="86"/>
      <c r="L86" s="45" t="s">
        <v>113</v>
      </c>
      <c r="M86" s="74" t="s">
        <v>60</v>
      </c>
      <c r="N86" s="74"/>
      <c r="O86" s="74"/>
      <c r="P86" s="89">
        <f>454298/6</f>
        <v>75716.333333333328</v>
      </c>
      <c r="Q86" s="90"/>
      <c r="R86" s="48"/>
    </row>
    <row r="87" spans="1:18" ht="22.5" customHeight="1" x14ac:dyDescent="0.2">
      <c r="A87" s="50">
        <v>4</v>
      </c>
      <c r="B87" s="49"/>
      <c r="C87" s="44">
        <v>1315041</v>
      </c>
      <c r="D87" s="75" t="s">
        <v>115</v>
      </c>
      <c r="E87" s="76"/>
      <c r="F87" s="76"/>
      <c r="G87" s="76"/>
      <c r="H87" s="76"/>
      <c r="I87" s="76"/>
      <c r="J87" s="76"/>
      <c r="K87" s="86"/>
      <c r="L87" s="45" t="s">
        <v>113</v>
      </c>
      <c r="M87" s="74" t="s">
        <v>60</v>
      </c>
      <c r="N87" s="74"/>
      <c r="O87" s="74"/>
      <c r="P87" s="89">
        <f>5165622/P74/12</f>
        <v>4061.0235849056603</v>
      </c>
      <c r="Q87" s="90"/>
      <c r="R87" s="66"/>
    </row>
    <row r="88" spans="1:18" ht="26.25" customHeight="1" x14ac:dyDescent="0.2">
      <c r="A88" s="50">
        <v>5</v>
      </c>
      <c r="B88" s="49"/>
      <c r="C88" s="44">
        <v>1315041</v>
      </c>
      <c r="D88" s="75" t="s">
        <v>116</v>
      </c>
      <c r="E88" s="76"/>
      <c r="F88" s="76"/>
      <c r="G88" s="76"/>
      <c r="H88" s="76"/>
      <c r="I88" s="76"/>
      <c r="J88" s="76"/>
      <c r="K88" s="86"/>
      <c r="L88" s="45" t="s">
        <v>113</v>
      </c>
      <c r="M88" s="74" t="s">
        <v>60</v>
      </c>
      <c r="N88" s="74"/>
      <c r="O88" s="74"/>
      <c r="P88" s="89">
        <f>108571/6</f>
        <v>18095.166666666668</v>
      </c>
      <c r="Q88" s="90"/>
    </row>
    <row r="89" spans="1:18" ht="27.75" customHeight="1" x14ac:dyDescent="0.2">
      <c r="A89" s="50">
        <v>6</v>
      </c>
      <c r="B89" s="49"/>
      <c r="C89" s="44">
        <v>1315041</v>
      </c>
      <c r="D89" s="75" t="s">
        <v>117</v>
      </c>
      <c r="E89" s="76"/>
      <c r="F89" s="76"/>
      <c r="G89" s="76"/>
      <c r="H89" s="76"/>
      <c r="I89" s="76"/>
      <c r="J89" s="76"/>
      <c r="K89" s="86"/>
      <c r="L89" s="45" t="s">
        <v>113</v>
      </c>
      <c r="M89" s="74" t="s">
        <v>60</v>
      </c>
      <c r="N89" s="74"/>
      <c r="O89" s="74"/>
      <c r="P89" s="89">
        <f>16000/P82</f>
        <v>290.90909090909093</v>
      </c>
      <c r="Q89" s="90"/>
    </row>
    <row r="90" spans="1:18" ht="27" hidden="1" customHeight="1" x14ac:dyDescent="0.2">
      <c r="A90" s="50">
        <v>7</v>
      </c>
      <c r="B90" s="49"/>
      <c r="C90" s="44">
        <v>1315041</v>
      </c>
      <c r="D90" s="99"/>
      <c r="E90" s="100"/>
      <c r="F90" s="100"/>
      <c r="G90" s="100"/>
      <c r="H90" s="100"/>
      <c r="I90" s="100"/>
      <c r="J90" s="100"/>
      <c r="K90" s="79"/>
      <c r="L90" s="45"/>
      <c r="M90" s="99"/>
      <c r="N90" s="100"/>
      <c r="O90" s="79"/>
      <c r="P90" s="89"/>
      <c r="Q90" s="90"/>
    </row>
    <row r="91" spans="1:18" ht="37.5" hidden="1" customHeight="1" x14ac:dyDescent="0.2">
      <c r="A91" s="50">
        <v>8</v>
      </c>
      <c r="B91" s="49"/>
      <c r="C91" s="44">
        <v>1315041</v>
      </c>
      <c r="D91" s="99"/>
      <c r="E91" s="100"/>
      <c r="F91" s="100"/>
      <c r="G91" s="100"/>
      <c r="H91" s="100"/>
      <c r="I91" s="100"/>
      <c r="J91" s="100"/>
      <c r="K91" s="79"/>
      <c r="L91" s="45"/>
      <c r="M91" s="99"/>
      <c r="N91" s="100"/>
      <c r="O91" s="79"/>
      <c r="P91" s="89"/>
      <c r="Q91" s="90"/>
    </row>
    <row r="92" spans="1:18" ht="21.95" hidden="1" customHeight="1" x14ac:dyDescent="0.2">
      <c r="A92" s="50">
        <v>9</v>
      </c>
      <c r="B92" s="49"/>
      <c r="C92" s="44">
        <v>1315041</v>
      </c>
      <c r="D92" s="74" t="s">
        <v>61</v>
      </c>
      <c r="E92" s="80"/>
      <c r="F92" s="80"/>
      <c r="G92" s="80"/>
      <c r="H92" s="80"/>
      <c r="I92" s="80"/>
      <c r="J92" s="80"/>
      <c r="K92" s="81"/>
      <c r="L92" s="45" t="s">
        <v>62</v>
      </c>
      <c r="M92" s="74" t="s">
        <v>60</v>
      </c>
      <c r="N92" s="74"/>
      <c r="O92" s="74"/>
      <c r="P92" s="82">
        <v>3685.989</v>
      </c>
      <c r="Q92" s="82"/>
    </row>
    <row r="93" spans="1:18" ht="11.1" customHeight="1" x14ac:dyDescent="0.2">
      <c r="A93" s="83" t="s">
        <v>63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5"/>
    </row>
    <row r="94" spans="1:18" ht="33" hidden="1" customHeight="1" x14ac:dyDescent="0.2">
      <c r="A94" s="50">
        <v>1</v>
      </c>
      <c r="B94" s="49"/>
      <c r="C94" s="51">
        <v>1315041</v>
      </c>
      <c r="D94" s="75" t="s">
        <v>64</v>
      </c>
      <c r="E94" s="76"/>
      <c r="F94" s="76"/>
      <c r="G94" s="76"/>
      <c r="H94" s="76"/>
      <c r="I94" s="76"/>
      <c r="J94" s="76"/>
      <c r="K94" s="86"/>
      <c r="L94" s="45" t="s">
        <v>65</v>
      </c>
      <c r="M94" s="74" t="s">
        <v>60</v>
      </c>
      <c r="N94" s="74"/>
      <c r="O94" s="74"/>
      <c r="P94" s="87"/>
      <c r="Q94" s="87"/>
    </row>
    <row r="95" spans="1:18" ht="33" customHeight="1" x14ac:dyDescent="0.2">
      <c r="A95" s="50">
        <v>2</v>
      </c>
      <c r="B95" s="49"/>
      <c r="C95" s="51">
        <v>1315041</v>
      </c>
      <c r="D95" s="75" t="s">
        <v>118</v>
      </c>
      <c r="E95" s="76"/>
      <c r="F95" s="76"/>
      <c r="G95" s="76"/>
      <c r="H95" s="76"/>
      <c r="I95" s="76"/>
      <c r="J95" s="76"/>
      <c r="K95" s="77"/>
      <c r="L95" s="47" t="s">
        <v>48</v>
      </c>
      <c r="M95" s="74" t="s">
        <v>60</v>
      </c>
      <c r="N95" s="74"/>
      <c r="O95" s="74"/>
      <c r="P95" s="78">
        <v>2</v>
      </c>
      <c r="Q95" s="79"/>
    </row>
    <row r="96" spans="1:18" ht="33" customHeight="1" x14ac:dyDescent="0.2">
      <c r="A96" s="50">
        <v>3</v>
      </c>
      <c r="B96" s="49"/>
      <c r="C96" s="51">
        <v>1315041</v>
      </c>
      <c r="D96" s="75" t="s">
        <v>119</v>
      </c>
      <c r="E96" s="76"/>
      <c r="F96" s="76"/>
      <c r="G96" s="76"/>
      <c r="H96" s="76"/>
      <c r="I96" s="76"/>
      <c r="J96" s="76"/>
      <c r="K96" s="77"/>
      <c r="L96" s="47" t="s">
        <v>65</v>
      </c>
      <c r="M96" s="74" t="s">
        <v>60</v>
      </c>
      <c r="N96" s="74"/>
      <c r="O96" s="74"/>
      <c r="P96" s="78">
        <v>2</v>
      </c>
      <c r="Q96" s="79"/>
    </row>
    <row r="97" spans="1:17" ht="33" customHeight="1" x14ac:dyDescent="0.2">
      <c r="A97" s="19">
        <v>4</v>
      </c>
      <c r="B97" s="20"/>
      <c r="C97" s="34">
        <v>1315041</v>
      </c>
      <c r="D97" s="75" t="s">
        <v>120</v>
      </c>
      <c r="E97" s="76"/>
      <c r="F97" s="76"/>
      <c r="G97" s="76"/>
      <c r="H97" s="76"/>
      <c r="I97" s="76"/>
      <c r="J97" s="76"/>
      <c r="K97" s="77"/>
      <c r="L97" s="47" t="s">
        <v>65</v>
      </c>
      <c r="M97" s="88" t="s">
        <v>60</v>
      </c>
      <c r="N97" s="88"/>
      <c r="O97" s="88"/>
      <c r="P97" s="169">
        <v>100</v>
      </c>
      <c r="Q97" s="170"/>
    </row>
    <row r="98" spans="1:17" ht="33" customHeight="1" x14ac:dyDescent="0.2">
      <c r="A98" s="19">
        <v>5</v>
      </c>
      <c r="B98" s="20"/>
      <c r="C98" s="34">
        <v>1315041</v>
      </c>
      <c r="D98" s="75" t="s">
        <v>121</v>
      </c>
      <c r="E98" s="76"/>
      <c r="F98" s="76"/>
      <c r="G98" s="76"/>
      <c r="H98" s="76"/>
      <c r="I98" s="76"/>
      <c r="J98" s="76"/>
      <c r="K98" s="77"/>
      <c r="L98" s="47" t="s">
        <v>65</v>
      </c>
      <c r="M98" s="88" t="s">
        <v>60</v>
      </c>
      <c r="N98" s="88"/>
      <c r="O98" s="88"/>
      <c r="P98" s="169">
        <v>0</v>
      </c>
      <c r="Q98" s="170"/>
    </row>
    <row r="99" spans="1:17" ht="33" hidden="1" customHeight="1" x14ac:dyDescent="0.2">
      <c r="A99" s="19"/>
      <c r="B99" s="20"/>
      <c r="C99" s="34">
        <v>1315041</v>
      </c>
      <c r="D99" s="75"/>
      <c r="E99" s="76"/>
      <c r="F99" s="76"/>
      <c r="G99" s="76"/>
      <c r="H99" s="76"/>
      <c r="I99" s="76"/>
      <c r="J99" s="76"/>
      <c r="K99" s="77"/>
      <c r="L99" s="46"/>
      <c r="M99" s="88" t="s">
        <v>60</v>
      </c>
      <c r="N99" s="88"/>
      <c r="O99" s="88"/>
      <c r="P99" s="169"/>
      <c r="Q99" s="170"/>
    </row>
    <row r="100" spans="1:17" ht="33" customHeight="1" x14ac:dyDescent="0.2">
      <c r="A100" s="19">
        <v>6</v>
      </c>
      <c r="B100" s="20"/>
      <c r="C100" s="34">
        <v>1315041</v>
      </c>
      <c r="D100" s="75" t="s">
        <v>122</v>
      </c>
      <c r="E100" s="76"/>
      <c r="F100" s="76"/>
      <c r="G100" s="76"/>
      <c r="H100" s="76"/>
      <c r="I100" s="76"/>
      <c r="J100" s="76"/>
      <c r="K100" s="77"/>
      <c r="L100" s="47" t="s">
        <v>65</v>
      </c>
      <c r="M100" s="88" t="s">
        <v>60</v>
      </c>
      <c r="N100" s="88"/>
      <c r="O100" s="88"/>
      <c r="P100" s="169">
        <v>4.8</v>
      </c>
      <c r="Q100" s="170"/>
    </row>
    <row r="101" spans="1:17" ht="33" hidden="1" customHeight="1" x14ac:dyDescent="0.2">
      <c r="A101" s="19">
        <v>7</v>
      </c>
      <c r="B101" s="20"/>
      <c r="C101" s="34">
        <v>1315041</v>
      </c>
      <c r="D101" s="171"/>
      <c r="E101" s="172"/>
      <c r="F101" s="172"/>
      <c r="G101" s="172"/>
      <c r="H101" s="172"/>
      <c r="I101" s="172"/>
      <c r="J101" s="172"/>
      <c r="K101" s="173"/>
      <c r="L101" s="46"/>
      <c r="M101" s="88" t="s">
        <v>60</v>
      </c>
      <c r="N101" s="88"/>
      <c r="O101" s="88"/>
      <c r="P101" s="169"/>
      <c r="Q101" s="170"/>
    </row>
    <row r="102" spans="1:17" ht="11.1" customHeight="1" x14ac:dyDescent="0.2">
      <c r="A102" s="91">
        <v>2</v>
      </c>
      <c r="B102" s="91"/>
      <c r="C102" s="18">
        <v>1315041</v>
      </c>
      <c r="D102" s="157" t="s">
        <v>37</v>
      </c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9"/>
    </row>
    <row r="103" spans="1:17" ht="11.1" customHeight="1" x14ac:dyDescent="0.2">
      <c r="A103" s="95" t="s">
        <v>46</v>
      </c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7"/>
    </row>
    <row r="104" spans="1:17" s="61" customFormat="1" ht="11.1" customHeight="1" x14ac:dyDescent="0.2">
      <c r="A104" s="57">
        <v>1</v>
      </c>
      <c r="B104" s="58"/>
      <c r="C104" s="59">
        <v>1315041</v>
      </c>
      <c r="D104" s="160" t="s">
        <v>66</v>
      </c>
      <c r="E104" s="161"/>
      <c r="F104" s="161"/>
      <c r="G104" s="161"/>
      <c r="H104" s="161"/>
      <c r="I104" s="161"/>
      <c r="J104" s="161"/>
      <c r="K104" s="162"/>
      <c r="L104" s="60" t="s">
        <v>54</v>
      </c>
      <c r="M104" s="163" t="s">
        <v>49</v>
      </c>
      <c r="N104" s="163"/>
      <c r="O104" s="163"/>
      <c r="P104" s="164">
        <f>P53</f>
        <v>457.358</v>
      </c>
      <c r="Q104" s="164"/>
    </row>
    <row r="105" spans="1:17" ht="11.1" customHeight="1" x14ac:dyDescent="0.2">
      <c r="A105" s="95" t="s">
        <v>56</v>
      </c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7"/>
    </row>
    <row r="106" spans="1:17" ht="11.1" customHeight="1" x14ac:dyDescent="0.2">
      <c r="A106" s="19">
        <v>1</v>
      </c>
      <c r="B106" s="20"/>
      <c r="C106" s="12">
        <v>1315041</v>
      </c>
      <c r="D106" s="153" t="s">
        <v>67</v>
      </c>
      <c r="E106" s="154"/>
      <c r="F106" s="154"/>
      <c r="G106" s="154"/>
      <c r="H106" s="154"/>
      <c r="I106" s="154"/>
      <c r="J106" s="154"/>
      <c r="K106" s="155"/>
      <c r="L106" s="21" t="s">
        <v>48</v>
      </c>
      <c r="M106" s="88" t="s">
        <v>49</v>
      </c>
      <c r="N106" s="88"/>
      <c r="O106" s="88"/>
      <c r="P106" s="82">
        <f>5+1</f>
        <v>6</v>
      </c>
      <c r="Q106" s="168"/>
    </row>
    <row r="107" spans="1:17" ht="11.1" customHeight="1" x14ac:dyDescent="0.2">
      <c r="A107" s="95" t="s">
        <v>58</v>
      </c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7"/>
    </row>
    <row r="108" spans="1:17" ht="11.1" customHeight="1" x14ac:dyDescent="0.2">
      <c r="A108" s="19">
        <v>1</v>
      </c>
      <c r="B108" s="20"/>
      <c r="C108" s="12">
        <v>1315041</v>
      </c>
      <c r="D108" s="153" t="s">
        <v>68</v>
      </c>
      <c r="E108" s="154"/>
      <c r="F108" s="154"/>
      <c r="G108" s="154"/>
      <c r="H108" s="154"/>
      <c r="I108" s="154"/>
      <c r="J108" s="154"/>
      <c r="K108" s="155"/>
      <c r="L108" s="21" t="s">
        <v>62</v>
      </c>
      <c r="M108" s="88" t="s">
        <v>60</v>
      </c>
      <c r="N108" s="88"/>
      <c r="O108" s="88"/>
      <c r="P108" s="168">
        <f>P104/P106*1000</f>
        <v>76226.333333333328</v>
      </c>
      <c r="Q108" s="168"/>
    </row>
    <row r="109" spans="1:17" ht="11.1" customHeight="1" x14ac:dyDescent="0.2">
      <c r="A109" s="95" t="s">
        <v>63</v>
      </c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7"/>
    </row>
    <row r="110" spans="1:17" ht="21.95" customHeight="1" x14ac:dyDescent="0.2">
      <c r="A110" s="19">
        <v>1</v>
      </c>
      <c r="B110" s="20"/>
      <c r="C110" s="12">
        <v>1315041</v>
      </c>
      <c r="D110" s="153" t="s">
        <v>69</v>
      </c>
      <c r="E110" s="154"/>
      <c r="F110" s="154"/>
      <c r="G110" s="154"/>
      <c r="H110" s="154"/>
      <c r="I110" s="154"/>
      <c r="J110" s="154"/>
      <c r="K110" s="155"/>
      <c r="L110" s="21" t="s">
        <v>54</v>
      </c>
      <c r="M110" s="88" t="s">
        <v>60</v>
      </c>
      <c r="N110" s="88"/>
      <c r="O110" s="88"/>
      <c r="P110" s="156"/>
      <c r="Q110" s="156"/>
    </row>
    <row r="111" spans="1:17" ht="11.1" customHeight="1" x14ac:dyDescent="0.2">
      <c r="A111" s="91">
        <v>3</v>
      </c>
      <c r="B111" s="91"/>
      <c r="C111" s="18">
        <v>1315041</v>
      </c>
      <c r="D111" s="157" t="s">
        <v>36</v>
      </c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9"/>
    </row>
    <row r="112" spans="1:17" ht="11.1" customHeight="1" x14ac:dyDescent="0.2">
      <c r="A112" s="95" t="s">
        <v>46</v>
      </c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7"/>
    </row>
    <row r="113" spans="1:17" s="61" customFormat="1" ht="11.1" customHeight="1" x14ac:dyDescent="0.2">
      <c r="A113" s="57">
        <v>1</v>
      </c>
      <c r="B113" s="58"/>
      <c r="C113" s="59">
        <v>1315041</v>
      </c>
      <c r="D113" s="160" t="s">
        <v>70</v>
      </c>
      <c r="E113" s="161"/>
      <c r="F113" s="161"/>
      <c r="G113" s="161"/>
      <c r="H113" s="161"/>
      <c r="I113" s="161"/>
      <c r="J113" s="161"/>
      <c r="K113" s="162"/>
      <c r="L113" s="60" t="s">
        <v>54</v>
      </c>
      <c r="M113" s="163" t="s">
        <v>49</v>
      </c>
      <c r="N113" s="163"/>
      <c r="O113" s="163"/>
      <c r="P113" s="164">
        <f>P51</f>
        <v>8130.99</v>
      </c>
      <c r="Q113" s="164"/>
    </row>
    <row r="114" spans="1:17" s="61" customFormat="1" ht="11.1" customHeight="1" x14ac:dyDescent="0.2">
      <c r="A114" s="57">
        <v>2</v>
      </c>
      <c r="B114" s="58"/>
      <c r="C114" s="59">
        <v>1315041</v>
      </c>
      <c r="D114" s="160" t="s">
        <v>71</v>
      </c>
      <c r="E114" s="161"/>
      <c r="F114" s="161"/>
      <c r="G114" s="161"/>
      <c r="H114" s="161"/>
      <c r="I114" s="161"/>
      <c r="J114" s="161"/>
      <c r="K114" s="162"/>
      <c r="L114" s="60" t="s">
        <v>48</v>
      </c>
      <c r="M114" s="163" t="s">
        <v>49</v>
      </c>
      <c r="N114" s="163"/>
      <c r="O114" s="163"/>
      <c r="P114" s="164">
        <v>6</v>
      </c>
      <c r="Q114" s="164"/>
    </row>
    <row r="115" spans="1:17" s="61" customFormat="1" ht="11.1" customHeight="1" x14ac:dyDescent="0.2">
      <c r="A115" s="165" t="s">
        <v>56</v>
      </c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7"/>
    </row>
    <row r="116" spans="1:17" s="61" customFormat="1" ht="11.1" customHeight="1" x14ac:dyDescent="0.2">
      <c r="A116" s="57">
        <v>1</v>
      </c>
      <c r="B116" s="58"/>
      <c r="C116" s="59">
        <v>1315041</v>
      </c>
      <c r="D116" s="160" t="s">
        <v>72</v>
      </c>
      <c r="E116" s="161"/>
      <c r="F116" s="161"/>
      <c r="G116" s="161"/>
      <c r="H116" s="161"/>
      <c r="I116" s="161"/>
      <c r="J116" s="161"/>
      <c r="K116" s="162"/>
      <c r="L116" s="60" t="s">
        <v>48</v>
      </c>
      <c r="M116" s="163" t="s">
        <v>49</v>
      </c>
      <c r="N116" s="163"/>
      <c r="O116" s="163"/>
      <c r="P116" s="164">
        <v>4</v>
      </c>
      <c r="Q116" s="164"/>
    </row>
    <row r="117" spans="1:17" s="61" customFormat="1" ht="11.1" customHeight="1" x14ac:dyDescent="0.2">
      <c r="A117" s="165" t="s">
        <v>58</v>
      </c>
      <c r="B117" s="166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7"/>
    </row>
    <row r="118" spans="1:17" s="61" customFormat="1" ht="11.1" customHeight="1" x14ac:dyDescent="0.2">
      <c r="A118" s="57">
        <v>1</v>
      </c>
      <c r="B118" s="58"/>
      <c r="C118" s="59">
        <v>1315041</v>
      </c>
      <c r="D118" s="160" t="s">
        <v>73</v>
      </c>
      <c r="E118" s="161"/>
      <c r="F118" s="161"/>
      <c r="G118" s="161"/>
      <c r="H118" s="161"/>
      <c r="I118" s="161"/>
      <c r="J118" s="161"/>
      <c r="K118" s="162"/>
      <c r="L118" s="60" t="s">
        <v>54</v>
      </c>
      <c r="M118" s="163" t="s">
        <v>60</v>
      </c>
      <c r="N118" s="163"/>
      <c r="O118" s="163"/>
      <c r="P118" s="164">
        <f>P113/P116</f>
        <v>2032.7474999999999</v>
      </c>
      <c r="Q118" s="164"/>
    </row>
    <row r="119" spans="1:17" ht="11.1" customHeight="1" x14ac:dyDescent="0.2">
      <c r="A119" s="95" t="s">
        <v>63</v>
      </c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7"/>
    </row>
    <row r="120" spans="1:17" ht="11.1" customHeight="1" x14ac:dyDescent="0.2">
      <c r="A120" s="19">
        <v>1</v>
      </c>
      <c r="B120" s="20"/>
      <c r="C120" s="12">
        <v>1315041</v>
      </c>
      <c r="D120" s="153" t="s">
        <v>74</v>
      </c>
      <c r="E120" s="154"/>
      <c r="F120" s="154"/>
      <c r="G120" s="154"/>
      <c r="H120" s="154"/>
      <c r="I120" s="154"/>
      <c r="J120" s="154"/>
      <c r="K120" s="155"/>
      <c r="L120" s="21" t="s">
        <v>65</v>
      </c>
      <c r="M120" s="88" t="s">
        <v>60</v>
      </c>
      <c r="N120" s="88"/>
      <c r="O120" s="88"/>
      <c r="P120" s="156">
        <v>66.7</v>
      </c>
      <c r="Q120" s="156"/>
    </row>
    <row r="121" spans="1:17" ht="11.1" customHeight="1" x14ac:dyDescent="0.2">
      <c r="A121" s="91">
        <v>4</v>
      </c>
      <c r="B121" s="91"/>
      <c r="C121" s="18">
        <v>1315041</v>
      </c>
      <c r="D121" s="157" t="s">
        <v>75</v>
      </c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9"/>
    </row>
    <row r="122" spans="1:17" ht="11.1" customHeight="1" x14ac:dyDescent="0.2">
      <c r="A122" s="95" t="s">
        <v>46</v>
      </c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7"/>
    </row>
    <row r="123" spans="1:17" s="52" customFormat="1" ht="11.1" customHeight="1" x14ac:dyDescent="0.2">
      <c r="A123" s="37">
        <v>1</v>
      </c>
      <c r="B123" s="38"/>
      <c r="C123" s="39">
        <v>1315041</v>
      </c>
      <c r="D123" s="104" t="s">
        <v>76</v>
      </c>
      <c r="E123" s="105"/>
      <c r="F123" s="105"/>
      <c r="G123" s="105"/>
      <c r="H123" s="105"/>
      <c r="I123" s="105"/>
      <c r="J123" s="105"/>
      <c r="K123" s="106"/>
      <c r="L123" s="40" t="s">
        <v>54</v>
      </c>
      <c r="M123" s="107" t="s">
        <v>49</v>
      </c>
      <c r="N123" s="107"/>
      <c r="O123" s="107"/>
      <c r="P123" s="108">
        <f>85+18</f>
        <v>103</v>
      </c>
      <c r="Q123" s="108"/>
    </row>
    <row r="124" spans="1:17" s="52" customFormat="1" ht="11.1" customHeight="1" x14ac:dyDescent="0.2">
      <c r="A124" s="101" t="s">
        <v>56</v>
      </c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3"/>
    </row>
    <row r="125" spans="1:17" s="52" customFormat="1" ht="11.1" customHeight="1" x14ac:dyDescent="0.2">
      <c r="A125" s="37">
        <v>1</v>
      </c>
      <c r="B125" s="38"/>
      <c r="C125" s="39">
        <v>1315041</v>
      </c>
      <c r="D125" s="104" t="s">
        <v>77</v>
      </c>
      <c r="E125" s="105"/>
      <c r="F125" s="105"/>
      <c r="G125" s="105"/>
      <c r="H125" s="105"/>
      <c r="I125" s="105"/>
      <c r="J125" s="105"/>
      <c r="K125" s="106"/>
      <c r="L125" s="40" t="s">
        <v>48</v>
      </c>
      <c r="M125" s="107" t="s">
        <v>49</v>
      </c>
      <c r="N125" s="107"/>
      <c r="O125" s="107"/>
      <c r="P125" s="108">
        <f>2+1</f>
        <v>3</v>
      </c>
      <c r="Q125" s="108"/>
    </row>
    <row r="126" spans="1:17" s="52" customFormat="1" ht="11.1" customHeight="1" x14ac:dyDescent="0.2">
      <c r="A126" s="101" t="s">
        <v>58</v>
      </c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3"/>
    </row>
    <row r="127" spans="1:17" s="52" customFormat="1" ht="11.1" customHeight="1" x14ac:dyDescent="0.2">
      <c r="A127" s="37">
        <v>1</v>
      </c>
      <c r="B127" s="38"/>
      <c r="C127" s="39">
        <v>1315041</v>
      </c>
      <c r="D127" s="104" t="s">
        <v>78</v>
      </c>
      <c r="E127" s="105"/>
      <c r="F127" s="105"/>
      <c r="G127" s="105"/>
      <c r="H127" s="105"/>
      <c r="I127" s="105"/>
      <c r="J127" s="105"/>
      <c r="K127" s="106"/>
      <c r="L127" s="40" t="s">
        <v>54</v>
      </c>
      <c r="M127" s="107" t="s">
        <v>60</v>
      </c>
      <c r="N127" s="107"/>
      <c r="O127" s="107"/>
      <c r="P127" s="108">
        <f>P123/P125</f>
        <v>34.333333333333336</v>
      </c>
      <c r="Q127" s="108"/>
    </row>
    <row r="128" spans="1:17" ht="11.1" customHeight="1" x14ac:dyDescent="0.2">
      <c r="A128" s="151"/>
      <c r="B128" s="151"/>
      <c r="C128" s="28"/>
      <c r="D128" s="152"/>
      <c r="E128" s="152"/>
      <c r="F128" s="152"/>
      <c r="G128" s="152"/>
      <c r="H128" s="152"/>
      <c r="I128" s="152"/>
      <c r="J128" s="152"/>
      <c r="K128" s="152"/>
      <c r="L128" s="29"/>
      <c r="M128" s="30"/>
      <c r="N128" s="30"/>
      <c r="O128" s="30"/>
      <c r="P128" s="31"/>
      <c r="Q128" s="31"/>
    </row>
    <row r="131" spans="1:17" ht="11.1" customHeight="1" x14ac:dyDescent="0.2">
      <c r="A131" s="4" t="s">
        <v>79</v>
      </c>
      <c r="Q131" s="4" t="s">
        <v>30</v>
      </c>
    </row>
    <row r="132" spans="1:17" ht="11.45" customHeight="1" thickBot="1" x14ac:dyDescent="0.25"/>
    <row r="133" spans="1:17" ht="21.95" customHeight="1" x14ac:dyDescent="0.2">
      <c r="A133" s="135" t="s">
        <v>80</v>
      </c>
      <c r="B133" s="135"/>
      <c r="C133" s="138" t="s">
        <v>81</v>
      </c>
      <c r="D133" s="139"/>
      <c r="E133" s="140"/>
      <c r="F133" s="143" t="s">
        <v>26</v>
      </c>
      <c r="G133" s="145" t="s">
        <v>82</v>
      </c>
      <c r="H133" s="145"/>
      <c r="I133" s="145"/>
      <c r="J133" s="146" t="s">
        <v>83</v>
      </c>
      <c r="K133" s="147"/>
      <c r="L133" s="148"/>
      <c r="M133" s="138" t="s">
        <v>84</v>
      </c>
      <c r="N133" s="138"/>
      <c r="O133" s="138"/>
      <c r="P133" s="149" t="s">
        <v>85</v>
      </c>
      <c r="Q133" s="149"/>
    </row>
    <row r="134" spans="1:17" ht="21.95" customHeight="1" thickBot="1" x14ac:dyDescent="0.25">
      <c r="A134" s="136"/>
      <c r="B134" s="137"/>
      <c r="C134" s="141"/>
      <c r="D134" s="137"/>
      <c r="E134" s="142"/>
      <c r="F134" s="144"/>
      <c r="G134" s="22" t="s">
        <v>32</v>
      </c>
      <c r="H134" s="22" t="s">
        <v>33</v>
      </c>
      <c r="I134" s="23" t="s">
        <v>34</v>
      </c>
      <c r="J134" s="22" t="s">
        <v>32</v>
      </c>
      <c r="K134" s="22" t="s">
        <v>33</v>
      </c>
      <c r="L134" s="23" t="s">
        <v>34</v>
      </c>
      <c r="M134" s="22" t="s">
        <v>32</v>
      </c>
      <c r="N134" s="22" t="s">
        <v>33</v>
      </c>
      <c r="O134" s="23" t="s">
        <v>34</v>
      </c>
      <c r="P134" s="141"/>
      <c r="Q134" s="150"/>
    </row>
    <row r="135" spans="1:17" ht="11.1" customHeight="1" thickBot="1" x14ac:dyDescent="0.25">
      <c r="A135" s="124">
        <v>1</v>
      </c>
      <c r="B135" s="124"/>
      <c r="C135" s="125">
        <v>2</v>
      </c>
      <c r="D135" s="126"/>
      <c r="E135" s="127"/>
      <c r="F135" s="11">
        <v>3</v>
      </c>
      <c r="G135" s="11">
        <v>4</v>
      </c>
      <c r="H135" s="11">
        <v>5</v>
      </c>
      <c r="I135" s="11">
        <v>6</v>
      </c>
      <c r="J135" s="11">
        <v>7</v>
      </c>
      <c r="K135" s="11">
        <v>8</v>
      </c>
      <c r="L135" s="11">
        <v>9</v>
      </c>
      <c r="M135" s="11">
        <v>10</v>
      </c>
      <c r="N135" s="11">
        <v>11</v>
      </c>
      <c r="O135" s="17">
        <v>12</v>
      </c>
      <c r="P135" s="128">
        <v>13</v>
      </c>
      <c r="Q135" s="128"/>
    </row>
    <row r="136" spans="1:17" ht="11.1" customHeight="1" x14ac:dyDescent="0.2">
      <c r="A136" s="129" t="s">
        <v>86</v>
      </c>
      <c r="B136" s="130"/>
      <c r="C136" s="130"/>
      <c r="D136" s="130"/>
      <c r="E136" s="131"/>
      <c r="F136" s="14"/>
      <c r="G136" s="24"/>
      <c r="H136" s="24"/>
      <c r="I136" s="24"/>
      <c r="J136" s="24"/>
      <c r="K136" s="24"/>
      <c r="L136" s="24"/>
      <c r="M136" s="24"/>
      <c r="N136" s="24"/>
      <c r="O136" s="24"/>
      <c r="P136" s="132"/>
      <c r="Q136" s="132"/>
    </row>
    <row r="138" spans="1:17" ht="11.1" customHeight="1" x14ac:dyDescent="0.2">
      <c r="A138" s="1" t="s">
        <v>87</v>
      </c>
    </row>
    <row r="139" spans="1:17" ht="11.1" customHeight="1" x14ac:dyDescent="0.2">
      <c r="A139" s="1" t="s">
        <v>88</v>
      </c>
    </row>
    <row r="140" spans="1:17" ht="11.1" customHeight="1" x14ac:dyDescent="0.2">
      <c r="A140" s="1" t="s">
        <v>89</v>
      </c>
    </row>
    <row r="142" spans="1:17" ht="12.95" customHeight="1" x14ac:dyDescent="0.2">
      <c r="B142" s="133" t="s">
        <v>90</v>
      </c>
      <c r="C142" s="133"/>
      <c r="D142" s="133"/>
      <c r="E142" s="133"/>
      <c r="G142" s="9"/>
      <c r="N142" s="134" t="s">
        <v>91</v>
      </c>
      <c r="O142" s="134"/>
    </row>
    <row r="143" spans="1:17" ht="11.1" customHeight="1" x14ac:dyDescent="0.2">
      <c r="G143" s="122" t="s">
        <v>92</v>
      </c>
      <c r="H143" s="122"/>
      <c r="I143" s="122"/>
      <c r="M143" s="5"/>
      <c r="N143" s="5" t="s">
        <v>93</v>
      </c>
      <c r="O143" s="5"/>
    </row>
    <row r="144" spans="1:17" ht="12.95" customHeight="1" x14ac:dyDescent="0.2">
      <c r="B144" s="25" t="s">
        <v>94</v>
      </c>
    </row>
    <row r="146" spans="2:15" ht="38.1" customHeight="1" x14ac:dyDescent="0.2">
      <c r="B146" s="133" t="s">
        <v>95</v>
      </c>
      <c r="C146" s="133"/>
      <c r="D146" s="133"/>
      <c r="E146" s="133"/>
      <c r="G146" s="9"/>
      <c r="N146" s="134" t="s">
        <v>96</v>
      </c>
      <c r="O146" s="134"/>
    </row>
    <row r="147" spans="2:15" ht="11.1" customHeight="1" x14ac:dyDescent="0.2">
      <c r="G147" s="122" t="s">
        <v>92</v>
      </c>
      <c r="H147" s="122"/>
      <c r="I147" s="122"/>
      <c r="M147" s="5"/>
      <c r="N147" s="5" t="s">
        <v>93</v>
      </c>
      <c r="O147" s="5"/>
    </row>
    <row r="150" spans="2:15" s="26" customFormat="1" ht="8.1" customHeight="1" x14ac:dyDescent="0.15">
      <c r="B150" s="123"/>
      <c r="C150" s="123"/>
      <c r="D150" s="123"/>
      <c r="F150" s="123"/>
      <c r="G150" s="123"/>
    </row>
    <row r="151" spans="2:15" ht="11.1" customHeight="1" x14ac:dyDescent="0.2">
      <c r="B151" s="27"/>
      <c r="C151" s="67"/>
      <c r="D151" s="67"/>
      <c r="E151" s="67"/>
      <c r="F151" s="67"/>
      <c r="G151" s="67"/>
      <c r="H151" s="67"/>
      <c r="I151" s="67"/>
      <c r="J151" s="67"/>
      <c r="K151" s="67"/>
      <c r="L151" s="67"/>
    </row>
  </sheetData>
  <mergeCells count="275">
    <mergeCell ref="C151:L151"/>
    <mergeCell ref="M6:Q6"/>
    <mergeCell ref="M7:Q7"/>
    <mergeCell ref="M9:Q9"/>
    <mergeCell ref="M10:Q10"/>
    <mergeCell ref="A13:Q13"/>
    <mergeCell ref="A14:Q14"/>
    <mergeCell ref="B18:C18"/>
    <mergeCell ref="E18:Q18"/>
    <mergeCell ref="B19:C19"/>
    <mergeCell ref="E19:Q19"/>
    <mergeCell ref="B21:C21"/>
    <mergeCell ref="E21:Q21"/>
    <mergeCell ref="B22:C22"/>
    <mergeCell ref="E22:Q22"/>
    <mergeCell ref="B24:C24"/>
    <mergeCell ref="E24:F24"/>
    <mergeCell ref="H24:Q24"/>
    <mergeCell ref="B25:C25"/>
    <mergeCell ref="H25:Q25"/>
    <mergeCell ref="B27:Q27"/>
    <mergeCell ref="B29:Q29"/>
    <mergeCell ref="B31:Q31"/>
    <mergeCell ref="B39:Q39"/>
    <mergeCell ref="B32:Q32"/>
    <mergeCell ref="B33:Q33"/>
    <mergeCell ref="E44:Q44"/>
    <mergeCell ref="A44:B44"/>
    <mergeCell ref="B34:Q34"/>
    <mergeCell ref="B36:Q36"/>
    <mergeCell ref="A49:B49"/>
    <mergeCell ref="E49:K49"/>
    <mergeCell ref="L49:M49"/>
    <mergeCell ref="N49:O49"/>
    <mergeCell ref="P49:Q49"/>
    <mergeCell ref="B40:Q40"/>
    <mergeCell ref="A43:B43"/>
    <mergeCell ref="A47:B48"/>
    <mergeCell ref="C47:C48"/>
    <mergeCell ref="D47:D48"/>
    <mergeCell ref="E47:K48"/>
    <mergeCell ref="L47:M48"/>
    <mergeCell ref="N47:O48"/>
    <mergeCell ref="P47:Q48"/>
    <mergeCell ref="L43:M43"/>
    <mergeCell ref="N43:O43"/>
    <mergeCell ref="P43:Q43"/>
    <mergeCell ref="B37:Q37"/>
    <mergeCell ref="A50:B50"/>
    <mergeCell ref="E50:K50"/>
    <mergeCell ref="L50:M50"/>
    <mergeCell ref="N50:O50"/>
    <mergeCell ref="P50:Q50"/>
    <mergeCell ref="A51:B51"/>
    <mergeCell ref="E51:K51"/>
    <mergeCell ref="L51:M51"/>
    <mergeCell ref="N51:O51"/>
    <mergeCell ref="P51:Q51"/>
    <mergeCell ref="A52:B52"/>
    <mergeCell ref="E52:K52"/>
    <mergeCell ref="L52:M52"/>
    <mergeCell ref="N52:O52"/>
    <mergeCell ref="P52:Q52"/>
    <mergeCell ref="A53:B53"/>
    <mergeCell ref="E53:K53"/>
    <mergeCell ref="L53:M53"/>
    <mergeCell ref="N53:O53"/>
    <mergeCell ref="P53:Q53"/>
    <mergeCell ref="A54:K54"/>
    <mergeCell ref="L54:M54"/>
    <mergeCell ref="N54:O54"/>
    <mergeCell ref="P54:Q54"/>
    <mergeCell ref="A57:J57"/>
    <mergeCell ref="L57:M57"/>
    <mergeCell ref="N57:O57"/>
    <mergeCell ref="P57:Q57"/>
    <mergeCell ref="A58:J58"/>
    <mergeCell ref="L58:M58"/>
    <mergeCell ref="N58:O58"/>
    <mergeCell ref="P58:Q58"/>
    <mergeCell ref="A59:K59"/>
    <mergeCell ref="L59:M59"/>
    <mergeCell ref="N59:O59"/>
    <mergeCell ref="P59:Q59"/>
    <mergeCell ref="A60:J60"/>
    <mergeCell ref="L60:M60"/>
    <mergeCell ref="N60:O60"/>
    <mergeCell ref="P60:Q60"/>
    <mergeCell ref="A61:K61"/>
    <mergeCell ref="L61:M61"/>
    <mergeCell ref="N61:O61"/>
    <mergeCell ref="P61:Q61"/>
    <mergeCell ref="A64:B65"/>
    <mergeCell ref="C64:C65"/>
    <mergeCell ref="D64:K65"/>
    <mergeCell ref="L64:L65"/>
    <mergeCell ref="M64:O65"/>
    <mergeCell ref="P64:Q65"/>
    <mergeCell ref="A66:B66"/>
    <mergeCell ref="D66:K66"/>
    <mergeCell ref="M66:O66"/>
    <mergeCell ref="P66:Q66"/>
    <mergeCell ref="M69:O69"/>
    <mergeCell ref="P69:Q69"/>
    <mergeCell ref="D79:K79"/>
    <mergeCell ref="D81:K81"/>
    <mergeCell ref="D80:K80"/>
    <mergeCell ref="D74:K74"/>
    <mergeCell ref="M74:O74"/>
    <mergeCell ref="P74:Q74"/>
    <mergeCell ref="D75:K75"/>
    <mergeCell ref="M75:O75"/>
    <mergeCell ref="P75:Q75"/>
    <mergeCell ref="D76:K76"/>
    <mergeCell ref="M76:O76"/>
    <mergeCell ref="P76:Q76"/>
    <mergeCell ref="A77:Q77"/>
    <mergeCell ref="P78:Q78"/>
    <mergeCell ref="P79:Q79"/>
    <mergeCell ref="P80:Q80"/>
    <mergeCell ref="P81:Q81"/>
    <mergeCell ref="D78:K78"/>
    <mergeCell ref="A102:B102"/>
    <mergeCell ref="D102:Q102"/>
    <mergeCell ref="A103:Q103"/>
    <mergeCell ref="D104:K104"/>
    <mergeCell ref="M104:O104"/>
    <mergeCell ref="P104:Q104"/>
    <mergeCell ref="P97:Q97"/>
    <mergeCell ref="P98:Q98"/>
    <mergeCell ref="P99:Q99"/>
    <mergeCell ref="P100:Q100"/>
    <mergeCell ref="P101:Q101"/>
    <mergeCell ref="M97:O97"/>
    <mergeCell ref="M98:O98"/>
    <mergeCell ref="M99:O99"/>
    <mergeCell ref="M100:O100"/>
    <mergeCell ref="M101:O101"/>
    <mergeCell ref="D101:K101"/>
    <mergeCell ref="D99:K99"/>
    <mergeCell ref="D100:K100"/>
    <mergeCell ref="A105:Q105"/>
    <mergeCell ref="D106:K106"/>
    <mergeCell ref="M106:O106"/>
    <mergeCell ref="P106:Q106"/>
    <mergeCell ref="A107:Q107"/>
    <mergeCell ref="D108:K108"/>
    <mergeCell ref="M108:O108"/>
    <mergeCell ref="P108:Q108"/>
    <mergeCell ref="A109:Q109"/>
    <mergeCell ref="D110:K110"/>
    <mergeCell ref="M110:O110"/>
    <mergeCell ref="P110:Q110"/>
    <mergeCell ref="A111:B111"/>
    <mergeCell ref="D111:Q111"/>
    <mergeCell ref="A112:Q112"/>
    <mergeCell ref="D113:K113"/>
    <mergeCell ref="M113:O113"/>
    <mergeCell ref="P113:Q113"/>
    <mergeCell ref="D114:K114"/>
    <mergeCell ref="M114:O114"/>
    <mergeCell ref="P114:Q114"/>
    <mergeCell ref="A115:Q115"/>
    <mergeCell ref="D116:K116"/>
    <mergeCell ref="M116:O116"/>
    <mergeCell ref="P116:Q116"/>
    <mergeCell ref="A117:Q117"/>
    <mergeCell ref="D118:K118"/>
    <mergeCell ref="M118:O118"/>
    <mergeCell ref="P118:Q118"/>
    <mergeCell ref="A119:Q119"/>
    <mergeCell ref="D120:K120"/>
    <mergeCell ref="M120:O120"/>
    <mergeCell ref="P120:Q120"/>
    <mergeCell ref="A121:B121"/>
    <mergeCell ref="D121:Q121"/>
    <mergeCell ref="A122:Q122"/>
    <mergeCell ref="D123:K123"/>
    <mergeCell ref="M123:O123"/>
    <mergeCell ref="P123:Q123"/>
    <mergeCell ref="P127:Q127"/>
    <mergeCell ref="A133:B134"/>
    <mergeCell ref="C133:E134"/>
    <mergeCell ref="F133:F134"/>
    <mergeCell ref="G133:I133"/>
    <mergeCell ref="J133:L133"/>
    <mergeCell ref="M133:O133"/>
    <mergeCell ref="P133:Q134"/>
    <mergeCell ref="A128:B128"/>
    <mergeCell ref="D128:K128"/>
    <mergeCell ref="G147:I147"/>
    <mergeCell ref="B150:D150"/>
    <mergeCell ref="F150:G150"/>
    <mergeCell ref="A135:B135"/>
    <mergeCell ref="C135:E135"/>
    <mergeCell ref="P135:Q135"/>
    <mergeCell ref="A136:E136"/>
    <mergeCell ref="P136:Q136"/>
    <mergeCell ref="B142:E142"/>
    <mergeCell ref="N142:O142"/>
    <mergeCell ref="G143:I143"/>
    <mergeCell ref="B146:E146"/>
    <mergeCell ref="N146:O146"/>
    <mergeCell ref="A124:Q124"/>
    <mergeCell ref="D125:K125"/>
    <mergeCell ref="M125:O125"/>
    <mergeCell ref="P125:Q125"/>
    <mergeCell ref="A126:Q126"/>
    <mergeCell ref="D127:K127"/>
    <mergeCell ref="M127:O127"/>
    <mergeCell ref="M70:O70"/>
    <mergeCell ref="M71:O71"/>
    <mergeCell ref="P70:Q70"/>
    <mergeCell ref="P71:Q71"/>
    <mergeCell ref="D72:K72"/>
    <mergeCell ref="D73:K73"/>
    <mergeCell ref="M72:O72"/>
    <mergeCell ref="M73:O73"/>
    <mergeCell ref="P72:Q72"/>
    <mergeCell ref="P73:Q73"/>
    <mergeCell ref="D82:K82"/>
    <mergeCell ref="M82:O82"/>
    <mergeCell ref="P82:Q82"/>
    <mergeCell ref="A83:Q83"/>
    <mergeCell ref="D97:K97"/>
    <mergeCell ref="D98:K98"/>
    <mergeCell ref="D84:K84"/>
    <mergeCell ref="B35:Q35"/>
    <mergeCell ref="D86:K86"/>
    <mergeCell ref="D85:K85"/>
    <mergeCell ref="D87:K87"/>
    <mergeCell ref="D88:K88"/>
    <mergeCell ref="D89:K89"/>
    <mergeCell ref="D90:K90"/>
    <mergeCell ref="D91:K91"/>
    <mergeCell ref="M85:O85"/>
    <mergeCell ref="M86:O86"/>
    <mergeCell ref="M87:O87"/>
    <mergeCell ref="M88:O88"/>
    <mergeCell ref="M89:O89"/>
    <mergeCell ref="M90:O90"/>
    <mergeCell ref="M91:O91"/>
    <mergeCell ref="P85:Q85"/>
    <mergeCell ref="P87:Q87"/>
    <mergeCell ref="M84:O84"/>
    <mergeCell ref="P84:Q84"/>
    <mergeCell ref="P88:Q88"/>
    <mergeCell ref="P89:Q89"/>
    <mergeCell ref="P90:Q90"/>
    <mergeCell ref="P91:Q91"/>
    <mergeCell ref="M78:O78"/>
    <mergeCell ref="B38:Q38"/>
    <mergeCell ref="D70:K70"/>
    <mergeCell ref="D71:K71"/>
    <mergeCell ref="M95:O95"/>
    <mergeCell ref="M96:O96"/>
    <mergeCell ref="D95:K95"/>
    <mergeCell ref="D96:K96"/>
    <mergeCell ref="P95:Q95"/>
    <mergeCell ref="P96:Q96"/>
    <mergeCell ref="D92:K92"/>
    <mergeCell ref="M92:O92"/>
    <mergeCell ref="P92:Q92"/>
    <mergeCell ref="A93:Q93"/>
    <mergeCell ref="D94:K94"/>
    <mergeCell ref="M94:O94"/>
    <mergeCell ref="P94:Q94"/>
    <mergeCell ref="M80:O80"/>
    <mergeCell ref="M79:O79"/>
    <mergeCell ref="M81:O81"/>
    <mergeCell ref="P86:Q86"/>
    <mergeCell ref="A67:B67"/>
    <mergeCell ref="D67:Q67"/>
    <mergeCell ref="A68:Q68"/>
    <mergeCell ref="D69:K69"/>
  </mergeCells>
  <pageMargins left="0.75" right="1" top="0.75" bottom="1" header="0.5" footer="0.5"/>
  <pageSetup paperSize="9" scale="74" orientation="landscape" r:id="rId1"/>
  <rowBreaks count="2" manualBreakCount="2">
    <brk id="45" max="16383" man="1"/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cp:lastPrinted>2017-09-26T08:32:16Z</cp:lastPrinted>
  <dcterms:created xsi:type="dcterms:W3CDTF">2017-09-26T08:33:27Z</dcterms:created>
  <dcterms:modified xsi:type="dcterms:W3CDTF">2017-09-26T08:33:27Z</dcterms:modified>
</cp:coreProperties>
</file>