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P112" i="1"/>
  <c r="P116" s="1"/>
  <c r="L45"/>
  <c r="L49" s="1"/>
  <c r="L56"/>
  <c r="P56"/>
  <c r="P108"/>
  <c r="N49"/>
  <c r="L46"/>
  <c r="P46"/>
  <c r="P74"/>
  <c r="N48"/>
  <c r="P48"/>
  <c r="N47"/>
  <c r="P98"/>
  <c r="P102"/>
  <c r="P47"/>
  <c r="P87"/>
  <c r="P91"/>
  <c r="P95"/>
  <c r="P104"/>
  <c r="P73" l="1"/>
  <c r="P45"/>
  <c r="P49" s="1"/>
  <c r="P82" l="1"/>
  <c r="P81"/>
</calcChain>
</file>

<file path=xl/sharedStrings.xml><?xml version="1.0" encoding="utf-8"?>
<sst xmlns="http://schemas.openxmlformats.org/spreadsheetml/2006/main" count="263" uniqueCount="122">
  <si>
    <t xml:space="preserve">ЗАТВЕРДЖЕНО </t>
  </si>
  <si>
    <t>Наказ Міністерства фінансів України 26 серпня 2014 року №836</t>
  </si>
  <si>
    <t xml:space="preserve">ЗАТВЕРДЖЕНО: </t>
  </si>
  <si>
    <t>Наказ / розпорядчий документ</t>
  </si>
  <si>
    <t>Управління з питань культури та охорони культурної спадщини ММР</t>
  </si>
  <si>
    <t>Наказ</t>
  </si>
  <si>
    <t>ПАСПОРТ</t>
  </si>
  <si>
    <t>бюджетної програми місцевого бюджету на 2018 рік</t>
  </si>
  <si>
    <t>1.</t>
  </si>
  <si>
    <t>Управління з питань культури та охорони культурної спадщини Миколаївської міської ради</t>
  </si>
  <si>
    <t>(КПКВК МБ)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</si>
  <si>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</si>
  <si>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</si>
  <si>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</si>
  <si>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</si>
  <si>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 xml:space="preserve">1014060  </t>
  </si>
  <si>
    <t>Забезпечення діяльності палаців i будинків культури, клубів, центрів дозвілля та iнших клубних закладів</t>
  </si>
  <si>
    <t>(КФКВК)</t>
  </si>
  <si>
    <t>1</t>
  </si>
  <si>
    <t>(найменування бюджетної програми)</t>
  </si>
  <si>
    <t>4.</t>
  </si>
  <si>
    <t>5.</t>
  </si>
  <si>
    <t>Підстави для виконання бюджетної програми:</t>
  </si>
  <si>
    <t>6.</t>
  </si>
  <si>
    <t>Мета бюджетної програми</t>
  </si>
  <si>
    <t>Надання послуг з організації культурного дозвілля населення.</t>
  </si>
  <si>
    <t>7.</t>
  </si>
  <si>
    <t>Підпрограми, спрямовані на досягнення мети, визначеної паспортом бюджетної програми:</t>
  </si>
  <si>
    <t>№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</si>
  <si>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</si>
  <si>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</si>
  <si>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</si>
  <si>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</si>
  <si>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 xml:space="preserve">(тис.грн) </t>
  </si>
  <si>
    <t>Підпрограма/завдання бюджетної програми</t>
  </si>
  <si>
    <t>загальний фонд</t>
  </si>
  <si>
    <t>спеціальний фонд</t>
  </si>
  <si>
    <t>Разом</t>
  </si>
  <si>
    <t>Усього</t>
  </si>
  <si>
    <t>9. Перелік регіональних цільових програм, які виконуються у складі бюджетної програми:</t>
  </si>
  <si>
    <t>Назва
регіональної цільової програми та підпрограми</t>
  </si>
  <si>
    <t>Міська комплексна програма  "Культура" на 2016-2018 роки</t>
  </si>
  <si>
    <t>10. Результативні показники бюджетної програми у розрізі підпрограм і завдань:</t>
  </si>
  <si>
    <t>Показники</t>
  </si>
  <si>
    <t>Одиниця виміру</t>
  </si>
  <si>
    <t>Джерело інформації</t>
  </si>
  <si>
    <t>Значення показника</t>
  </si>
  <si>
    <t>затрат</t>
  </si>
  <si>
    <t>тис.грн</t>
  </si>
  <si>
    <t>звітність установ</t>
  </si>
  <si>
    <t>продукту</t>
  </si>
  <si>
    <t>од.</t>
  </si>
  <si>
    <t>ефективності</t>
  </si>
  <si>
    <t>розрахунок</t>
  </si>
  <si>
    <t>якості</t>
  </si>
  <si>
    <t>%</t>
  </si>
  <si>
    <t>Забезпечення організації культурного дозвілля населення і зміцнення культурних традицій</t>
  </si>
  <si>
    <t>-</t>
  </si>
  <si>
    <t>будинків культури</t>
  </si>
  <si>
    <t>середнє число окладів (ставок) - усього</t>
  </si>
  <si>
    <t>середнє число окладів (ставок) спеціалістів</t>
  </si>
  <si>
    <t>середнє число окладів (ставок) робітників</t>
  </si>
  <si>
    <t>Видатки загального фонду на забезпечення діяльності палаців, будинків культури, клубів та інших закладів клубного типу</t>
  </si>
  <si>
    <t>осіб</t>
  </si>
  <si>
    <t>безкоштовно</t>
  </si>
  <si>
    <t>плановий обсяг доходів</t>
  </si>
  <si>
    <t>середні витрати на одного відвідувача</t>
  </si>
  <si>
    <t>грн</t>
  </si>
  <si>
    <t>середні витрати на проведення одного заходу</t>
  </si>
  <si>
    <t>Динаміка збільшення відвідувачів у плановому періоді відповідно до фактичного показника попереднього періоду</t>
  </si>
  <si>
    <t>обсяг видатків</t>
  </si>
  <si>
    <t>середні витрати на проведення одного заходу з енергосбереження</t>
  </si>
  <si>
    <t>темп зростання кількості заходів з енергозбереження порівняно з попереднім роком</t>
  </si>
  <si>
    <t>Динаміка споживання комунальних послуг та енергоносіїв</t>
  </si>
  <si>
    <t>Обсяг річної економії бюджетних коштів на оплату комунальних послуг та енергоносіїв внаслідок реалізації заходів з енергозбереження</t>
  </si>
  <si>
    <t>Кількість одиниць придбаного обладнання</t>
  </si>
  <si>
    <t>Середні видатки на придбання одиниці обладнання</t>
  </si>
  <si>
    <t>11. Джерела фінансування інвестиційних проектів у розрізі підпрограм (2)</t>
  </si>
  <si>
    <t>Код</t>
  </si>
  <si>
    <t>Найменування джерел надходжень</t>
  </si>
  <si>
    <t>Касові видатки станом на 
1 січня звітного періоду</t>
  </si>
  <si>
    <t>План видатків звітного періоду</t>
  </si>
  <si>
    <t>Прогноз видатків до кінця реалізації інвестиційного проекту (3)</t>
  </si>
  <si>
    <t>Пояснення, що характеризують джерела фінансування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</si>
  <si>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</si>
  <si>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</t>
  </si>
  <si>
    <t>2 Пункт 11 заповнюється тільки для затверджених у місцевому бюджеті видатків/надання кредитів на реалізацію інвестиційних проектів (програм).</t>
  </si>
  <si>
    <t>3 Прогноз видатків до кінця реалізації інвестиційного проекту зазначається з розбивкою за роками.</t>
  </si>
  <si>
    <t>Ю.Й. Любаров</t>
  </si>
  <si>
    <t>(підпис)</t>
  </si>
  <si>
    <t>(ініціали та прізвище)</t>
  </si>
  <si>
    <t>Видатки спеціального фонду на забезпечення діяльності палаців, будинків культури, клубів та інших закладів клубного типу</t>
  </si>
  <si>
    <t>економія коштів за рік, що виникла за результатами впровадження в експлуатацію придбаного обладнання</t>
  </si>
  <si>
    <t>Начальник управління з питань культури та охорони культурної спадщини ММР</t>
  </si>
  <si>
    <t>кількість відвідувачів - усього, у тому числі:</t>
  </si>
  <si>
    <t>кількість установ - всього, у тому числі:</t>
  </si>
  <si>
    <t>Наказ департаменту фінансів Миколаївської міської ради 
12.02.2018 № 22/13</t>
  </si>
  <si>
    <t>Проведення капітального ремонту приміщень</t>
  </si>
  <si>
    <t xml:space="preserve">обсяги видатків				</t>
  </si>
  <si>
    <t>Директор департаменту фінансів Миколаївської міської ради</t>
  </si>
  <si>
    <t>В.Є. Святелик</t>
  </si>
  <si>
    <t>Проведення капітального ремонту</t>
  </si>
  <si>
    <t xml:space="preserve">1011100  </t>
  </si>
  <si>
    <t>грн.</t>
  </si>
  <si>
    <t>Питома вага відремонтованих об'єктів у загальній кількості об'єктів, що потребують ремонту</t>
  </si>
  <si>
    <t>Зміна окремих експлуатаційних характеристк відремонтованого о'єкта відповідно до конкретної проектно-кошторисної документації</t>
  </si>
  <si>
    <t>Обсяг річної економії бюджетних коштів в результаті проведення капітального ремонту</t>
  </si>
  <si>
    <t xml:space="preserve">кількість об'єктів, які потребують капітального ремонту 				</t>
  </si>
  <si>
    <t>Міська програма "Громадський бюджет м.Миколаєва" на 2017-2020"</t>
  </si>
  <si>
    <t xml:space="preserve">Конституція України; Закон України від 28.06.1996 року № 254/96 (зі змінами);
Бюджетний кодекс України від 08.07.2010 року № 2456- VI (зі змінами);
Закон  України від 07.12.2017 року № 2246/XIX "Про  Державний бюджет  України на 2018 рік";
Закон України  від 14.12.2010 року № 2778 -VI «Про культуру» (зі змінами);
Указ президента України від 21.03.2000 року № 485/2000 «Про державну  підтримку клубних закладів» (зі змінами);
Наказ Міністерства  фінансів України від 27.07.2011 року №945 «Про затвердження Примірного  переліку результативних показників бюджетних програм для місцевих бюджетів  за видатками, що  не враховуються при визначенні  обсягу між бюджетних трансфертів» ( у редакції наказу №1260 від 30.11.2012 року);
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 (зі змінами); Рішення  Миколаївської  міської  ради від 05 квітня 2016 року № 4/8 «Про  затвердження  міської  комплексної  програми  «Культура на 2016-2018 роки» (зі змінами);
Рішення Миколаївської міської ради від 21.12.2017 року № 32/17 «Про міський бюджет міста Миколаєва на 2018 рік». Рішення Виконавчого комітету Миколаївської міської ради від 03.05.2018 №345 "Про перерозподіл видатків на 2018 рік управлінню з питань культури та охорони культурної спадщини Миколаївської міської ради у межах загального обсягу бюджетних призначень";
Протокол засідання постійної комісії міської ради з питань економічної і інвестиційної політики, планування, бюджету, фінансів та соціально-економічного розвитку №85 від 11.05.2018; Рішення ММР від 13.09.2017 № 24/9 "Про затвердження міської програми "Громадський бюджет м.Миколаєва" на 2017-2020"; Рішення ММР від 07.06.2018 №38/4 "Про внесення змін до рішення міської ради від 21.12.2017  № 32/17 «Про міський бюджет міста Миколаєва на 2018 рік»; Рішення ММР від 20.06.2018 № 39/67 "Про внесення змін до рішення міської ради від 21.12.2017 №32/17 "Про міський бюджет міста Миколаєва на 2018 рік";  Рішення ММР від 09.11.2018 № 46/5 "Про внесення змін до рішення міської ради від 21.12.2017 №32/17 "Про міський бюджет міста Миколаєва на 2018 рік"
 </t>
  </si>
  <si>
    <t>Обсяг бюджетних призначень/бюджетних асигнувань  - 23300,539 тис.гривень, у тому числі загального фонду -  20839,706 тис.гривень та спеціального фонду - 2 460,833 тис.гривень</t>
  </si>
  <si>
    <t>Здійснення заходів/реалізація проектів з енергозбереження.</t>
  </si>
  <si>
    <t>Придбання обладнання і предметів довгострокового користування</t>
  </si>
  <si>
    <t>палаців</t>
  </si>
  <si>
    <t>середнє число окладів (ставок) керівних працівників</t>
  </si>
  <si>
    <t>середнє число окладів (ставок) обслуговуючого та технічного  персоналу</t>
  </si>
  <si>
    <t>кількість заходів, які забезпечують організацію культурного  дозвілля населення</t>
  </si>
  <si>
    <t>Кількість заходів з енергозбереження</t>
  </si>
  <si>
    <t>Середня вартість одного об'єкта</t>
  </si>
  <si>
    <t>клубів</t>
  </si>
  <si>
    <t>Кількість об'єктів, що планується відремонтувати</t>
  </si>
  <si>
    <t>(у редакції наказу управління з питань культури та охорони культурної спадщини Миколаївської міської ради та департаменту фінансів Миколаївської міської ради від  22.11.2018    № 122/160)</t>
  </si>
</sst>
</file>

<file path=xl/styles.xml><?xml version="1.0" encoding="utf-8"?>
<styleSheet xmlns="http://schemas.openxmlformats.org/spreadsheetml/2006/main">
  <numFmts count="4">
    <numFmt numFmtId="164" formatCode="0000&quot;    &quot;"/>
    <numFmt numFmtId="165" formatCode="0.000"/>
    <numFmt numFmtId="166" formatCode="#,##0.000"/>
    <numFmt numFmtId="167" formatCode="0000000&quot; &quot;"/>
  </numFmts>
  <fonts count="15">
    <font>
      <sz val="8"/>
      <name val="Arial"/>
      <family val="2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0"/>
      <name val="Arial"/>
      <family val="2"/>
    </font>
    <font>
      <sz val="8"/>
      <name val="Arial"/>
    </font>
    <font>
      <b/>
      <sz val="8"/>
      <name val="Arial"/>
    </font>
    <font>
      <i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center" vertical="center"/>
    </xf>
    <xf numFmtId="167" fontId="0" fillId="0" borderId="4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0" fillId="0" borderId="0" xfId="0" applyNumberFormat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" fontId="0" fillId="0" borderId="7" xfId="0" applyNumberFormat="1" applyFont="1" applyBorder="1" applyAlignment="1">
      <alignment horizontal="right" vertical="center"/>
    </xf>
    <xf numFmtId="0" fontId="0" fillId="0" borderId="8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0" fontId="13" fillId="0" borderId="4" xfId="0" applyNumberFormat="1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0" fillId="0" borderId="0" xfId="0" applyFill="1"/>
    <xf numFmtId="1" fontId="13" fillId="0" borderId="4" xfId="0" applyNumberFormat="1" applyFont="1" applyBorder="1" applyAlignment="1">
      <alignment horizontal="right" vertical="center"/>
    </xf>
    <xf numFmtId="0" fontId="13" fillId="0" borderId="4" xfId="0" applyNumberFormat="1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0" fillId="0" borderId="7" xfId="0" applyNumberFormat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/>
    </xf>
    <xf numFmtId="0" fontId="12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1" fontId="8" fillId="0" borderId="7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left" vertical="center"/>
    </xf>
    <xf numFmtId="1" fontId="6" fillId="0" borderId="4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left" vertical="center"/>
    </xf>
    <xf numFmtId="165" fontId="8" fillId="0" borderId="4" xfId="0" applyNumberFormat="1" applyFont="1" applyBorder="1" applyAlignment="1">
      <alignment horizontal="right" vertical="center"/>
    </xf>
    <xf numFmtId="1" fontId="8" fillId="0" borderId="4" xfId="0" applyNumberFormat="1" applyFont="1" applyBorder="1" applyAlignment="1">
      <alignment horizontal="right" vertical="center"/>
    </xf>
    <xf numFmtId="0" fontId="8" fillId="0" borderId="7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righ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0" fontId="12" fillId="0" borderId="7" xfId="0" applyNumberFormat="1" applyFont="1" applyBorder="1" applyAlignment="1">
      <alignment horizontal="lef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1" fontId="8" fillId="0" borderId="4" xfId="0" applyNumberFormat="1" applyFont="1" applyBorder="1" applyAlignment="1">
      <alignment horizontal="right" vertical="center" wrapText="1"/>
    </xf>
    <xf numFmtId="165" fontId="0" fillId="2" borderId="7" xfId="0" applyNumberFormat="1" applyFont="1" applyFill="1" applyBorder="1" applyAlignment="1">
      <alignment horizontal="right" vertical="center" wrapText="1"/>
    </xf>
    <xf numFmtId="165" fontId="0" fillId="2" borderId="4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/>
    </xf>
    <xf numFmtId="0" fontId="6" fillId="0" borderId="7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1" fontId="6" fillId="0" borderId="13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20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/>
    </xf>
    <xf numFmtId="165" fontId="0" fillId="0" borderId="4" xfId="0" applyNumberFormat="1" applyFont="1" applyBorder="1" applyAlignment="1">
      <alignment horizontal="right" vertical="center" wrapText="1"/>
    </xf>
    <xf numFmtId="165" fontId="0" fillId="0" borderId="7" xfId="0" applyNumberFormat="1" applyFont="1" applyBorder="1" applyAlignment="1">
      <alignment horizontal="right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Border="1" applyAlignment="1">
      <alignment horizontal="right" vertical="center" wrapText="1"/>
    </xf>
    <xf numFmtId="166" fontId="6" fillId="2" borderId="7" xfId="0" applyNumberFormat="1" applyFont="1" applyFill="1" applyBorder="1" applyAlignment="1">
      <alignment horizontal="right" vertical="center" wrapText="1"/>
    </xf>
    <xf numFmtId="0" fontId="0" fillId="0" borderId="7" xfId="0" applyNumberFormat="1" applyFont="1" applyBorder="1" applyAlignment="1">
      <alignment horizontal="right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center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left" wrapText="1"/>
    </xf>
    <xf numFmtId="0" fontId="6" fillId="0" borderId="13" xfId="0" applyFont="1" applyBorder="1" applyAlignment="1">
      <alignment horizontal="left"/>
    </xf>
    <xf numFmtId="0" fontId="6" fillId="0" borderId="18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left" wrapText="1"/>
    </xf>
    <xf numFmtId="0" fontId="6" fillId="0" borderId="2" xfId="0" applyNumberFormat="1" applyFont="1" applyBorder="1" applyAlignment="1">
      <alignment horizontal="left" wrapText="1"/>
    </xf>
    <xf numFmtId="164" fontId="6" fillId="0" borderId="2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left" wrapText="1"/>
    </xf>
    <xf numFmtId="0" fontId="14" fillId="0" borderId="0" xfId="0" applyNumberFormat="1" applyFont="1" applyAlignment="1">
      <alignment horizontal="left" vertical="top" wrapText="1"/>
    </xf>
    <xf numFmtId="0" fontId="14" fillId="0" borderId="2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Q134"/>
  <sheetViews>
    <sheetView tabSelected="1" view="pageBreakPreview" topLeftCell="A5" zoomScaleSheetLayoutView="100" workbookViewId="0">
      <selection activeCell="M12" sqref="M12:Q12"/>
    </sheetView>
  </sheetViews>
  <sheetFormatPr defaultColWidth="10.6640625" defaultRowHeight="11.25"/>
  <cols>
    <col min="1" max="1" width="3.5" style="1" customWidth="1"/>
    <col min="2" max="2" width="5.5" style="1" customWidth="1"/>
    <col min="3" max="17" width="11.33203125" style="1" customWidth="1"/>
  </cols>
  <sheetData>
    <row r="1" spans="1:17" s="1" customFormat="1" ht="11.25" customHeight="1">
      <c r="Q1" s="2" t="s">
        <v>0</v>
      </c>
    </row>
    <row r="2" spans="1:17" s="1" customFormat="1" ht="12.75" customHeight="1">
      <c r="Q2" s="2" t="s">
        <v>1</v>
      </c>
    </row>
    <row r="3" spans="1:17" s="1" customFormat="1" ht="12.75" customHeight="1"/>
    <row r="4" spans="1:17" s="1" customFormat="1" ht="12.75" customHeight="1">
      <c r="M4" s="3" t="s">
        <v>2</v>
      </c>
    </row>
    <row r="6" spans="1:17" ht="12.75" customHeight="1">
      <c r="A6"/>
      <c r="B6"/>
      <c r="C6"/>
      <c r="D6"/>
      <c r="E6"/>
      <c r="F6"/>
      <c r="G6"/>
      <c r="H6"/>
      <c r="I6"/>
      <c r="J6"/>
      <c r="K6"/>
      <c r="L6"/>
      <c r="M6" s="120" t="s">
        <v>3</v>
      </c>
      <c r="N6" s="120"/>
      <c r="O6" s="120"/>
      <c r="P6" s="120"/>
      <c r="Q6" s="120"/>
    </row>
    <row r="7" spans="1:17" ht="24.75" customHeight="1">
      <c r="A7"/>
      <c r="B7"/>
      <c r="C7"/>
      <c r="D7"/>
      <c r="E7"/>
      <c r="F7"/>
      <c r="G7"/>
      <c r="H7"/>
      <c r="I7"/>
      <c r="J7"/>
      <c r="K7"/>
      <c r="L7"/>
      <c r="M7" s="121" t="s">
        <v>4</v>
      </c>
      <c r="N7" s="121"/>
      <c r="O7" s="121"/>
      <c r="P7" s="121"/>
      <c r="Q7" s="121"/>
    </row>
    <row r="9" spans="1:17" ht="12.75" customHeight="1">
      <c r="A9"/>
      <c r="B9"/>
      <c r="C9"/>
      <c r="D9"/>
      <c r="E9"/>
      <c r="F9"/>
      <c r="G9"/>
      <c r="H9"/>
      <c r="I9"/>
      <c r="J9"/>
      <c r="K9"/>
      <c r="L9"/>
      <c r="M9" s="120" t="s">
        <v>5</v>
      </c>
      <c r="N9" s="120"/>
      <c r="O9" s="120"/>
      <c r="P9" s="120"/>
      <c r="Q9" s="120"/>
    </row>
    <row r="10" spans="1:17" ht="36.75" customHeight="1">
      <c r="A10"/>
      <c r="B10"/>
      <c r="C10"/>
      <c r="D10"/>
      <c r="E10"/>
      <c r="F10"/>
      <c r="G10"/>
      <c r="H10"/>
      <c r="I10"/>
      <c r="J10"/>
      <c r="K10"/>
      <c r="L10"/>
      <c r="M10" s="121" t="s">
        <v>96</v>
      </c>
      <c r="N10" s="121"/>
      <c r="O10" s="121"/>
      <c r="P10" s="121"/>
      <c r="Q10" s="121"/>
    </row>
    <row r="12" spans="1:17" ht="51.75" customHeight="1">
      <c r="M12" s="124" t="s">
        <v>121</v>
      </c>
      <c r="N12" s="124"/>
      <c r="O12" s="124"/>
      <c r="P12" s="124"/>
      <c r="Q12" s="124"/>
    </row>
    <row r="13" spans="1:17" ht="11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.75" customHeight="1">
      <c r="A14" s="122" t="s">
        <v>6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7" ht="15.75" customHeight="1">
      <c r="A15" s="123" t="s">
        <v>7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9" spans="1:17" ht="11.25" customHeight="1">
      <c r="A19" s="4" t="s">
        <v>8</v>
      </c>
      <c r="B19" s="117">
        <v>1000000</v>
      </c>
      <c r="C19" s="117"/>
      <c r="D19"/>
      <c r="E19" s="118" t="s">
        <v>9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7" ht="11.25" customHeight="1">
      <c r="A20"/>
      <c r="B20" s="106" t="s">
        <v>10</v>
      </c>
      <c r="C20" s="106"/>
      <c r="D20"/>
      <c r="E20" s="107" t="s">
        <v>11</v>
      </c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</row>
    <row r="22" spans="1:17" ht="11.25" customHeight="1">
      <c r="A22" s="4" t="s">
        <v>12</v>
      </c>
      <c r="B22" s="117">
        <v>1010000</v>
      </c>
      <c r="C22" s="117"/>
      <c r="D22"/>
      <c r="E22" s="118" t="s">
        <v>9</v>
      </c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7" ht="11.25" customHeight="1">
      <c r="A23"/>
      <c r="B23" s="106" t="s">
        <v>10</v>
      </c>
      <c r="C23" s="106"/>
      <c r="D23"/>
      <c r="E23" s="107" t="s">
        <v>13</v>
      </c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</row>
    <row r="25" spans="1:17" ht="11.25" customHeight="1">
      <c r="A25" s="4" t="s">
        <v>14</v>
      </c>
      <c r="B25" s="108" t="s">
        <v>15</v>
      </c>
      <c r="C25" s="108"/>
      <c r="D25"/>
      <c r="E25" s="119">
        <v>828</v>
      </c>
      <c r="F25" s="119"/>
      <c r="G25"/>
      <c r="H25" s="118" t="s">
        <v>16</v>
      </c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7" ht="11.25" customHeight="1">
      <c r="A26"/>
      <c r="B26" s="106" t="s">
        <v>10</v>
      </c>
      <c r="C26" s="106"/>
      <c r="D26"/>
      <c r="E26" s="6" t="s">
        <v>17</v>
      </c>
      <c r="F26" s="7" t="s">
        <v>18</v>
      </c>
      <c r="G26"/>
      <c r="H26" s="107" t="s">
        <v>19</v>
      </c>
      <c r="I26" s="107"/>
      <c r="J26" s="107"/>
      <c r="K26" s="107"/>
      <c r="L26" s="107"/>
      <c r="M26" s="107"/>
      <c r="N26" s="107"/>
      <c r="O26" s="107"/>
      <c r="P26" s="107"/>
      <c r="Q26" s="107"/>
    </row>
    <row r="28" spans="1:17" ht="11.25" customHeight="1">
      <c r="A28" s="4" t="s">
        <v>20</v>
      </c>
      <c r="B28" s="108" t="s">
        <v>110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30" spans="1:17" ht="11.25" customHeight="1">
      <c r="A30" s="8" t="s">
        <v>21</v>
      </c>
      <c r="B30" s="109" t="s">
        <v>22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</row>
    <row r="32" spans="1:17" ht="182.25" customHeight="1">
      <c r="A32"/>
      <c r="B32" s="110" t="s">
        <v>109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</row>
    <row r="35" spans="1:17" ht="11.25" customHeight="1">
      <c r="A35" s="4" t="s">
        <v>23</v>
      </c>
      <c r="B35" s="111" t="s">
        <v>24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</row>
    <row r="36" spans="1:17" ht="11.25" customHeight="1">
      <c r="A36" s="10"/>
      <c r="B36" s="112" t="s">
        <v>25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</row>
    <row r="38" spans="1:17" ht="11.25" customHeight="1">
      <c r="A38" s="4" t="s">
        <v>26</v>
      </c>
      <c r="B38" s="4" t="s">
        <v>27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11.25" customHeight="1">
      <c r="A39" s="113" t="s">
        <v>28</v>
      </c>
      <c r="B39" s="113"/>
      <c r="C39" s="11" t="s">
        <v>29</v>
      </c>
      <c r="D39" s="11" t="s">
        <v>30</v>
      </c>
      <c r="E39" s="114" t="s">
        <v>31</v>
      </c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1" spans="1:17" ht="11.25" customHeight="1">
      <c r="A41" s="4" t="s">
        <v>32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4" t="s">
        <v>33</v>
      </c>
    </row>
    <row r="42" spans="1:17" ht="11.25" customHeight="1">
      <c r="A42" s="98" t="s">
        <v>28</v>
      </c>
      <c r="B42" s="98"/>
      <c r="C42" s="101" t="s">
        <v>29</v>
      </c>
      <c r="D42" s="101" t="s">
        <v>30</v>
      </c>
      <c r="E42" s="103" t="s">
        <v>34</v>
      </c>
      <c r="F42" s="103"/>
      <c r="G42" s="103"/>
      <c r="H42" s="103"/>
      <c r="I42" s="103"/>
      <c r="J42" s="103"/>
      <c r="K42" s="103"/>
      <c r="L42" s="103" t="s">
        <v>35</v>
      </c>
      <c r="M42" s="103"/>
      <c r="N42" s="103" t="s">
        <v>36</v>
      </c>
      <c r="O42" s="103"/>
      <c r="P42" s="115" t="s">
        <v>37</v>
      </c>
      <c r="Q42" s="115"/>
    </row>
    <row r="43" spans="1:17" ht="11.25" customHeight="1">
      <c r="A43" s="99"/>
      <c r="B43" s="100"/>
      <c r="C43" s="102"/>
      <c r="D43" s="102"/>
      <c r="E43" s="104"/>
      <c r="F43" s="105"/>
      <c r="G43" s="105"/>
      <c r="H43" s="105"/>
      <c r="I43" s="105"/>
      <c r="J43" s="105"/>
      <c r="K43" s="105"/>
      <c r="L43" s="104"/>
      <c r="M43" s="105"/>
      <c r="N43" s="104"/>
      <c r="O43" s="105"/>
      <c r="P43" s="102"/>
      <c r="Q43" s="116"/>
    </row>
    <row r="44" spans="1:17" ht="11.25" customHeight="1">
      <c r="A44" s="70">
        <v>1</v>
      </c>
      <c r="B44" s="70"/>
      <c r="C44" s="12">
        <v>2</v>
      </c>
      <c r="D44" s="12">
        <v>3</v>
      </c>
      <c r="E44" s="90">
        <v>4</v>
      </c>
      <c r="F44" s="90"/>
      <c r="G44" s="90"/>
      <c r="H44" s="90"/>
      <c r="I44" s="90"/>
      <c r="J44" s="90"/>
      <c r="K44" s="90"/>
      <c r="L44" s="90">
        <v>5</v>
      </c>
      <c r="M44" s="90"/>
      <c r="N44" s="90">
        <v>6</v>
      </c>
      <c r="O44" s="90"/>
      <c r="P44" s="72">
        <v>7</v>
      </c>
      <c r="Q44" s="72"/>
    </row>
    <row r="45" spans="1:17" ht="10.5" customHeight="1">
      <c r="A45" s="93">
        <v>1</v>
      </c>
      <c r="B45" s="93"/>
      <c r="C45" s="13" t="s">
        <v>15</v>
      </c>
      <c r="D45" s="27">
        <v>828</v>
      </c>
      <c r="E45" s="38" t="s">
        <v>56</v>
      </c>
      <c r="F45" s="39"/>
      <c r="G45" s="39"/>
      <c r="H45" s="39"/>
      <c r="I45" s="39"/>
      <c r="J45" s="39"/>
      <c r="K45" s="39"/>
      <c r="L45" s="64">
        <f>18610.309+99+1922.139-15-99+28.863+44.75+155.131+50</f>
        <v>20796.192000000003</v>
      </c>
      <c r="M45" s="64"/>
      <c r="N45" s="64">
        <v>850.70399999999995</v>
      </c>
      <c r="O45" s="64"/>
      <c r="P45" s="65">
        <f>L45+N45</f>
        <v>21646.896000000004</v>
      </c>
      <c r="Q45" s="65"/>
    </row>
    <row r="46" spans="1:17" ht="11.25" customHeight="1">
      <c r="A46" s="93">
        <v>2</v>
      </c>
      <c r="B46" s="93"/>
      <c r="C46" s="13" t="s">
        <v>15</v>
      </c>
      <c r="D46" s="27">
        <v>828</v>
      </c>
      <c r="E46" s="38" t="s">
        <v>111</v>
      </c>
      <c r="F46" s="39"/>
      <c r="G46" s="39"/>
      <c r="H46" s="39"/>
      <c r="I46" s="39"/>
      <c r="J46" s="39"/>
      <c r="K46" s="39"/>
      <c r="L46" s="64">
        <f>28.514+15</f>
        <v>43.513999999999996</v>
      </c>
      <c r="M46" s="64"/>
      <c r="N46" s="94"/>
      <c r="O46" s="94"/>
      <c r="P46" s="65">
        <f>L46+N46</f>
        <v>43.513999999999996</v>
      </c>
      <c r="Q46" s="65"/>
    </row>
    <row r="47" spans="1:17" ht="11.25" customHeight="1">
      <c r="A47" s="93">
        <v>3</v>
      </c>
      <c r="B47" s="93"/>
      <c r="C47" s="13" t="s">
        <v>15</v>
      </c>
      <c r="D47" s="27">
        <v>828</v>
      </c>
      <c r="E47" s="38" t="s">
        <v>112</v>
      </c>
      <c r="F47" s="39"/>
      <c r="G47" s="39"/>
      <c r="H47" s="39"/>
      <c r="I47" s="39"/>
      <c r="J47" s="39"/>
      <c r="K47" s="39"/>
      <c r="L47" s="94"/>
      <c r="M47" s="94"/>
      <c r="N47" s="64">
        <f>170.918+861.755</f>
        <v>1032.673</v>
      </c>
      <c r="O47" s="64"/>
      <c r="P47" s="65">
        <f>L47+N47</f>
        <v>1032.673</v>
      </c>
      <c r="Q47" s="65"/>
    </row>
    <row r="48" spans="1:17" ht="11.25" customHeight="1">
      <c r="A48" s="93">
        <v>4</v>
      </c>
      <c r="B48" s="93"/>
      <c r="C48" s="13">
        <v>1014060</v>
      </c>
      <c r="D48" s="28">
        <v>828</v>
      </c>
      <c r="E48" s="39" t="s">
        <v>97</v>
      </c>
      <c r="F48" s="39"/>
      <c r="G48" s="39"/>
      <c r="H48" s="39"/>
      <c r="I48" s="39"/>
      <c r="J48" s="39"/>
      <c r="K48" s="39"/>
      <c r="L48" s="97"/>
      <c r="M48" s="97"/>
      <c r="N48" s="92">
        <f>554+23.456</f>
        <v>577.45600000000002</v>
      </c>
      <c r="O48" s="92"/>
      <c r="P48" s="65">
        <f>L48+N48</f>
        <v>577.45600000000002</v>
      </c>
      <c r="Q48" s="65"/>
    </row>
    <row r="49" spans="1:17" s="1" customFormat="1" ht="11.25" customHeight="1">
      <c r="A49" s="95" t="s">
        <v>38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6">
        <f>L45+L46+L47</f>
        <v>20839.706000000002</v>
      </c>
      <c r="M49" s="96"/>
      <c r="N49" s="96">
        <f>N45+N46+N47+N48</f>
        <v>2460.8330000000001</v>
      </c>
      <c r="O49" s="96"/>
      <c r="P49" s="96">
        <f>P45+P46+P47+P48</f>
        <v>23300.539000000001</v>
      </c>
      <c r="Q49" s="96"/>
    </row>
    <row r="51" spans="1:17" ht="11.25" customHeight="1">
      <c r="A51" s="4" t="s">
        <v>39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4" t="s">
        <v>33</v>
      </c>
    </row>
    <row r="52" spans="1:17" ht="21.75" customHeight="1">
      <c r="A52" s="86" t="s">
        <v>40</v>
      </c>
      <c r="B52" s="86"/>
      <c r="C52" s="86"/>
      <c r="D52" s="86"/>
      <c r="E52" s="86"/>
      <c r="F52" s="86"/>
      <c r="G52" s="86"/>
      <c r="H52" s="86"/>
      <c r="I52" s="86"/>
      <c r="J52" s="86"/>
      <c r="K52" s="15" t="s">
        <v>29</v>
      </c>
      <c r="L52" s="87" t="s">
        <v>35</v>
      </c>
      <c r="M52" s="87"/>
      <c r="N52" s="87" t="s">
        <v>36</v>
      </c>
      <c r="O52" s="87"/>
      <c r="P52" s="88" t="s">
        <v>37</v>
      </c>
      <c r="Q52" s="88"/>
    </row>
    <row r="53" spans="1:17" ht="11.25" customHeight="1" thickBot="1">
      <c r="A53" s="89">
        <v>1</v>
      </c>
      <c r="B53" s="89"/>
      <c r="C53" s="89"/>
      <c r="D53" s="89"/>
      <c r="E53" s="89"/>
      <c r="F53" s="89"/>
      <c r="G53" s="89"/>
      <c r="H53" s="89"/>
      <c r="I53" s="89"/>
      <c r="J53" s="89"/>
      <c r="K53" s="12">
        <v>2</v>
      </c>
      <c r="L53" s="90">
        <v>3</v>
      </c>
      <c r="M53" s="90"/>
      <c r="N53" s="90">
        <v>4</v>
      </c>
      <c r="O53" s="90"/>
      <c r="P53" s="72">
        <v>5</v>
      </c>
      <c r="Q53" s="72"/>
    </row>
    <row r="54" spans="1:17" ht="11.25" hidden="1" customHeight="1">
      <c r="A54" s="39" t="s">
        <v>41</v>
      </c>
      <c r="B54" s="39"/>
      <c r="C54" s="39"/>
      <c r="D54" s="39"/>
      <c r="E54" s="39"/>
      <c r="F54" s="39"/>
      <c r="G54" s="39"/>
      <c r="H54" s="39"/>
      <c r="I54" s="39"/>
      <c r="J54" s="39"/>
      <c r="K54" s="16">
        <v>314200</v>
      </c>
      <c r="L54" s="91">
        <v>18638.823</v>
      </c>
      <c r="M54" s="91"/>
      <c r="N54" s="92">
        <v>1021.622</v>
      </c>
      <c r="O54" s="92"/>
      <c r="P54" s="91">
        <v>19660.445</v>
      </c>
      <c r="Q54" s="91"/>
    </row>
    <row r="55" spans="1:17" ht="11.25" hidden="1" customHeight="1">
      <c r="A55" s="67" t="s">
        <v>38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8">
        <v>18638.823</v>
      </c>
      <c r="M55" s="68"/>
      <c r="N55" s="69">
        <v>1021.622</v>
      </c>
      <c r="O55" s="69"/>
      <c r="P55" s="68">
        <v>19660.445</v>
      </c>
      <c r="Q55" s="68"/>
    </row>
    <row r="56" spans="1:17" s="33" customFormat="1" ht="11.25" customHeight="1">
      <c r="A56" s="52" t="s">
        <v>108</v>
      </c>
      <c r="B56" s="52"/>
      <c r="C56" s="52"/>
      <c r="D56" s="52"/>
      <c r="E56" s="52"/>
      <c r="F56" s="52"/>
      <c r="G56" s="52"/>
      <c r="H56" s="52"/>
      <c r="I56" s="52"/>
      <c r="J56" s="52"/>
      <c r="K56" s="32">
        <v>1014060</v>
      </c>
      <c r="L56" s="53">
        <f>131.95+99</f>
        <v>230.95</v>
      </c>
      <c r="M56" s="54"/>
      <c r="N56" s="53">
        <v>115</v>
      </c>
      <c r="O56" s="54"/>
      <c r="P56" s="53">
        <f>L56+N56</f>
        <v>345.95</v>
      </c>
      <c r="Q56" s="54"/>
    </row>
    <row r="58" spans="1:17" ht="11.25" customHeight="1" thickBot="1">
      <c r="A58" s="4" t="s">
        <v>42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ht="11.85" customHeight="1">
      <c r="A59" s="73" t="s">
        <v>28</v>
      </c>
      <c r="B59" s="73"/>
      <c r="C59" s="76" t="s">
        <v>29</v>
      </c>
      <c r="D59" s="78" t="s">
        <v>43</v>
      </c>
      <c r="E59" s="78"/>
      <c r="F59" s="78"/>
      <c r="G59" s="78"/>
      <c r="H59" s="78"/>
      <c r="I59" s="78"/>
      <c r="J59" s="78"/>
      <c r="K59" s="78"/>
      <c r="L59" s="81" t="s">
        <v>44</v>
      </c>
      <c r="M59" s="81" t="s">
        <v>45</v>
      </c>
      <c r="N59" s="81"/>
      <c r="O59" s="81"/>
      <c r="P59" s="83" t="s">
        <v>46</v>
      </c>
      <c r="Q59" s="83"/>
    </row>
    <row r="60" spans="1:17" ht="11.45" customHeight="1">
      <c r="A60" s="74"/>
      <c r="B60" s="75"/>
      <c r="C60" s="77"/>
      <c r="D60" s="79"/>
      <c r="E60" s="80"/>
      <c r="F60" s="80"/>
      <c r="G60" s="80"/>
      <c r="H60" s="80"/>
      <c r="I60" s="80"/>
      <c r="J60" s="80"/>
      <c r="K60" s="80"/>
      <c r="L60" s="82"/>
      <c r="M60" s="79"/>
      <c r="N60" s="80"/>
      <c r="O60" s="75"/>
      <c r="P60" s="84"/>
      <c r="Q60" s="85"/>
    </row>
    <row r="61" spans="1:17" ht="11.25" customHeight="1" thickBot="1">
      <c r="A61" s="70">
        <v>1</v>
      </c>
      <c r="B61" s="70"/>
      <c r="C61" s="12">
        <v>2</v>
      </c>
      <c r="D61" s="71">
        <v>3</v>
      </c>
      <c r="E61" s="71"/>
      <c r="F61" s="71"/>
      <c r="G61" s="71"/>
      <c r="H61" s="71"/>
      <c r="I61" s="71"/>
      <c r="J61" s="71"/>
      <c r="K61" s="71"/>
      <c r="L61" s="12">
        <v>4</v>
      </c>
      <c r="M61" s="71">
        <v>5</v>
      </c>
      <c r="N61" s="71"/>
      <c r="O61" s="71"/>
      <c r="P61" s="72">
        <v>6</v>
      </c>
      <c r="Q61" s="72"/>
    </row>
    <row r="62" spans="1:17" s="18" customFormat="1" ht="11.25" customHeight="1">
      <c r="A62" s="50">
        <v>1</v>
      </c>
      <c r="B62" s="50"/>
      <c r="C62" s="19"/>
      <c r="D62" s="51" t="s">
        <v>56</v>
      </c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</row>
    <row r="63" spans="1:17" s="18" customFormat="1" ht="11.25" customHeight="1">
      <c r="A63" s="37" t="s">
        <v>47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 s="18" customFormat="1" ht="11.25" customHeight="1">
      <c r="A64" s="20">
        <v>1</v>
      </c>
      <c r="B64" s="21"/>
      <c r="C64" s="22" t="s">
        <v>15</v>
      </c>
      <c r="D64" s="38" t="s">
        <v>95</v>
      </c>
      <c r="E64" s="39"/>
      <c r="F64" s="39"/>
      <c r="G64" s="39"/>
      <c r="H64" s="39"/>
      <c r="I64" s="39"/>
      <c r="J64" s="39"/>
      <c r="K64" s="39"/>
      <c r="L64" s="23" t="s">
        <v>51</v>
      </c>
      <c r="M64" s="58" t="s">
        <v>49</v>
      </c>
      <c r="N64" s="58"/>
      <c r="O64" s="58"/>
      <c r="P64" s="60">
        <v>9</v>
      </c>
      <c r="Q64" s="60"/>
    </row>
    <row r="65" spans="1:17" s="18" customFormat="1" ht="11.25" customHeight="1">
      <c r="A65" s="20">
        <v>2</v>
      </c>
      <c r="B65" s="21"/>
      <c r="C65" s="22" t="s">
        <v>15</v>
      </c>
      <c r="D65" s="38" t="s">
        <v>113</v>
      </c>
      <c r="E65" s="39"/>
      <c r="F65" s="39"/>
      <c r="G65" s="39"/>
      <c r="H65" s="39"/>
      <c r="I65" s="39"/>
      <c r="J65" s="39"/>
      <c r="K65" s="39"/>
      <c r="L65" s="23" t="s">
        <v>51</v>
      </c>
      <c r="M65" s="58" t="s">
        <v>49</v>
      </c>
      <c r="N65" s="58"/>
      <c r="O65" s="58"/>
      <c r="P65" s="60">
        <v>4</v>
      </c>
      <c r="Q65" s="60"/>
    </row>
    <row r="66" spans="1:17" s="18" customFormat="1" ht="11.25" customHeight="1">
      <c r="A66" s="20">
        <v>3</v>
      </c>
      <c r="B66" s="21"/>
      <c r="C66" s="22" t="s">
        <v>15</v>
      </c>
      <c r="D66" s="39" t="s">
        <v>58</v>
      </c>
      <c r="E66" s="39"/>
      <c r="F66" s="39"/>
      <c r="G66" s="39"/>
      <c r="H66" s="39"/>
      <c r="I66" s="39"/>
      <c r="J66" s="39"/>
      <c r="K66" s="39"/>
      <c r="L66" s="23" t="s">
        <v>51</v>
      </c>
      <c r="M66" s="58" t="s">
        <v>49</v>
      </c>
      <c r="N66" s="58"/>
      <c r="O66" s="58"/>
      <c r="P66" s="60">
        <v>5</v>
      </c>
      <c r="Q66" s="60"/>
    </row>
    <row r="67" spans="1:17" s="18" customFormat="1" ht="11.25" customHeight="1">
      <c r="A67" s="20">
        <v>4</v>
      </c>
      <c r="B67" s="21"/>
      <c r="C67" s="22" t="s">
        <v>15</v>
      </c>
      <c r="D67" s="38" t="s">
        <v>119</v>
      </c>
      <c r="E67" s="39"/>
      <c r="F67" s="39"/>
      <c r="G67" s="39"/>
      <c r="H67" s="39"/>
      <c r="I67" s="39"/>
      <c r="J67" s="39"/>
      <c r="K67" s="39"/>
      <c r="L67" s="23" t="s">
        <v>51</v>
      </c>
      <c r="M67" s="58" t="s">
        <v>49</v>
      </c>
      <c r="N67" s="58"/>
      <c r="O67" s="58"/>
      <c r="P67" s="60">
        <v>157</v>
      </c>
      <c r="Q67" s="60"/>
    </row>
    <row r="68" spans="1:17" s="18" customFormat="1" ht="11.25" customHeight="1">
      <c r="A68" s="20">
        <v>5</v>
      </c>
      <c r="B68" s="21"/>
      <c r="C68" s="22" t="s">
        <v>15</v>
      </c>
      <c r="D68" s="39" t="s">
        <v>59</v>
      </c>
      <c r="E68" s="39"/>
      <c r="F68" s="39"/>
      <c r="G68" s="39"/>
      <c r="H68" s="39"/>
      <c r="I68" s="39"/>
      <c r="J68" s="39"/>
      <c r="K68" s="39"/>
      <c r="L68" s="23" t="s">
        <v>51</v>
      </c>
      <c r="M68" s="58" t="s">
        <v>49</v>
      </c>
      <c r="N68" s="58"/>
      <c r="O68" s="58"/>
      <c r="P68" s="60">
        <v>200.5</v>
      </c>
      <c r="Q68" s="60"/>
    </row>
    <row r="69" spans="1:17" s="18" customFormat="1" ht="11.25" customHeight="1">
      <c r="A69" s="20">
        <v>6</v>
      </c>
      <c r="B69" s="21"/>
      <c r="C69" s="22" t="s">
        <v>15</v>
      </c>
      <c r="D69" s="38" t="s">
        <v>114</v>
      </c>
      <c r="E69" s="39"/>
      <c r="F69" s="39"/>
      <c r="G69" s="39"/>
      <c r="H69" s="39"/>
      <c r="I69" s="39"/>
      <c r="J69" s="39"/>
      <c r="K69" s="39"/>
      <c r="L69" s="23" t="s">
        <v>51</v>
      </c>
      <c r="M69" s="58" t="s">
        <v>49</v>
      </c>
      <c r="N69" s="58"/>
      <c r="O69" s="58"/>
      <c r="P69" s="60">
        <v>33.5</v>
      </c>
      <c r="Q69" s="60"/>
    </row>
    <row r="70" spans="1:17" s="18" customFormat="1" ht="11.25" customHeight="1">
      <c r="A70" s="20">
        <v>7</v>
      </c>
      <c r="B70" s="21"/>
      <c r="C70" s="22" t="s">
        <v>15</v>
      </c>
      <c r="D70" s="39" t="s">
        <v>60</v>
      </c>
      <c r="E70" s="39"/>
      <c r="F70" s="39"/>
      <c r="G70" s="39"/>
      <c r="H70" s="39"/>
      <c r="I70" s="39"/>
      <c r="J70" s="39"/>
      <c r="K70" s="39"/>
      <c r="L70" s="23" t="s">
        <v>51</v>
      </c>
      <c r="M70" s="58" t="s">
        <v>49</v>
      </c>
      <c r="N70" s="58"/>
      <c r="O70" s="58"/>
      <c r="P70" s="60">
        <v>96.75</v>
      </c>
      <c r="Q70" s="60"/>
    </row>
    <row r="71" spans="1:17" s="18" customFormat="1" ht="11.25" customHeight="1">
      <c r="A71" s="20">
        <v>8</v>
      </c>
      <c r="B71" s="21"/>
      <c r="C71" s="22" t="s">
        <v>15</v>
      </c>
      <c r="D71" s="39" t="s">
        <v>61</v>
      </c>
      <c r="E71" s="39"/>
      <c r="F71" s="39"/>
      <c r="G71" s="39"/>
      <c r="H71" s="39"/>
      <c r="I71" s="39"/>
      <c r="J71" s="39"/>
      <c r="K71" s="39"/>
      <c r="L71" s="23" t="s">
        <v>51</v>
      </c>
      <c r="M71" s="58" t="s">
        <v>49</v>
      </c>
      <c r="N71" s="58"/>
      <c r="O71" s="58"/>
      <c r="P71" s="59" t="s">
        <v>57</v>
      </c>
      <c r="Q71" s="59"/>
    </row>
    <row r="72" spans="1:17" s="18" customFormat="1" ht="11.25" customHeight="1">
      <c r="A72" s="20">
        <v>9</v>
      </c>
      <c r="B72" s="21"/>
      <c r="C72" s="22" t="s">
        <v>15</v>
      </c>
      <c r="D72" s="38" t="s">
        <v>115</v>
      </c>
      <c r="E72" s="39"/>
      <c r="F72" s="39"/>
      <c r="G72" s="39"/>
      <c r="H72" s="39"/>
      <c r="I72" s="39"/>
      <c r="J72" s="39"/>
      <c r="K72" s="39"/>
      <c r="L72" s="23" t="s">
        <v>51</v>
      </c>
      <c r="M72" s="58" t="s">
        <v>49</v>
      </c>
      <c r="N72" s="58"/>
      <c r="O72" s="58"/>
      <c r="P72" s="60">
        <v>70.25</v>
      </c>
      <c r="Q72" s="60"/>
    </row>
    <row r="73" spans="1:17" s="18" customFormat="1" ht="21.75" customHeight="1">
      <c r="A73" s="20">
        <v>10</v>
      </c>
      <c r="B73" s="21"/>
      <c r="C73" s="22" t="s">
        <v>15</v>
      </c>
      <c r="D73" s="39" t="s">
        <v>62</v>
      </c>
      <c r="E73" s="39"/>
      <c r="F73" s="39"/>
      <c r="G73" s="39"/>
      <c r="H73" s="39"/>
      <c r="I73" s="39"/>
      <c r="J73" s="39"/>
      <c r="K73" s="39"/>
      <c r="L73" s="23" t="s">
        <v>48</v>
      </c>
      <c r="M73" s="58" t="s">
        <v>49</v>
      </c>
      <c r="N73" s="58"/>
      <c r="O73" s="58"/>
      <c r="P73" s="64">
        <f>L45</f>
        <v>20796.192000000003</v>
      </c>
      <c r="Q73" s="64"/>
    </row>
    <row r="74" spans="1:17" s="18" customFormat="1" ht="21.75" customHeight="1">
      <c r="A74" s="20">
        <v>11</v>
      </c>
      <c r="B74" s="21"/>
      <c r="C74" s="22">
        <v>1014060</v>
      </c>
      <c r="D74" s="38" t="s">
        <v>91</v>
      </c>
      <c r="E74" s="39"/>
      <c r="F74" s="39"/>
      <c r="G74" s="39"/>
      <c r="H74" s="39"/>
      <c r="I74" s="39"/>
      <c r="J74" s="39"/>
      <c r="K74" s="39"/>
      <c r="L74" s="23" t="s">
        <v>48</v>
      </c>
      <c r="M74" s="58" t="s">
        <v>49</v>
      </c>
      <c r="N74" s="58"/>
      <c r="O74" s="58"/>
      <c r="P74" s="65">
        <f>N45</f>
        <v>850.70399999999995</v>
      </c>
      <c r="Q74" s="65"/>
    </row>
    <row r="75" spans="1:17" ht="11.25" customHeight="1">
      <c r="A75" s="66" t="s">
        <v>50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1:17" s="18" customFormat="1" ht="11.25" customHeight="1">
      <c r="A76" s="20">
        <v>1</v>
      </c>
      <c r="B76" s="21"/>
      <c r="C76" s="22" t="s">
        <v>15</v>
      </c>
      <c r="D76" s="38" t="s">
        <v>94</v>
      </c>
      <c r="E76" s="39"/>
      <c r="F76" s="39"/>
      <c r="G76" s="39"/>
      <c r="H76" s="39"/>
      <c r="I76" s="39"/>
      <c r="J76" s="39"/>
      <c r="K76" s="39"/>
      <c r="L76" s="23" t="s">
        <v>63</v>
      </c>
      <c r="M76" s="58" t="s">
        <v>49</v>
      </c>
      <c r="N76" s="58"/>
      <c r="O76" s="58"/>
      <c r="P76" s="60">
        <v>229600</v>
      </c>
      <c r="Q76" s="60"/>
    </row>
    <row r="77" spans="1:17" s="18" customFormat="1" ht="11.25" customHeight="1">
      <c r="A77" s="20">
        <v>2</v>
      </c>
      <c r="B77" s="21"/>
      <c r="C77" s="22" t="s">
        <v>15</v>
      </c>
      <c r="D77" s="39" t="s">
        <v>64</v>
      </c>
      <c r="E77" s="39"/>
      <c r="F77" s="39"/>
      <c r="G77" s="39"/>
      <c r="H77" s="39"/>
      <c r="I77" s="39"/>
      <c r="J77" s="39"/>
      <c r="K77" s="39"/>
      <c r="L77" s="23" t="s">
        <v>63</v>
      </c>
      <c r="M77" s="58" t="s">
        <v>49</v>
      </c>
      <c r="N77" s="58"/>
      <c r="O77" s="58"/>
      <c r="P77" s="60">
        <v>229600</v>
      </c>
      <c r="Q77" s="60"/>
    </row>
    <row r="78" spans="1:17" s="18" customFormat="1" ht="11.25" customHeight="1">
      <c r="A78" s="20">
        <v>3</v>
      </c>
      <c r="B78" s="21"/>
      <c r="C78" s="22" t="s">
        <v>15</v>
      </c>
      <c r="D78" s="38" t="s">
        <v>116</v>
      </c>
      <c r="E78" s="39"/>
      <c r="F78" s="39"/>
      <c r="G78" s="39"/>
      <c r="H78" s="39"/>
      <c r="I78" s="39"/>
      <c r="J78" s="39"/>
      <c r="K78" s="39"/>
      <c r="L78" s="23" t="s">
        <v>63</v>
      </c>
      <c r="M78" s="58" t="s">
        <v>49</v>
      </c>
      <c r="N78" s="58"/>
      <c r="O78" s="58"/>
      <c r="P78" s="60">
        <v>1517</v>
      </c>
      <c r="Q78" s="60"/>
    </row>
    <row r="79" spans="1:17" s="18" customFormat="1" ht="11.25" customHeight="1">
      <c r="A79" s="20">
        <v>4</v>
      </c>
      <c r="B79" s="21"/>
      <c r="C79" s="22" t="s">
        <v>15</v>
      </c>
      <c r="D79" s="39" t="s">
        <v>65</v>
      </c>
      <c r="E79" s="39"/>
      <c r="F79" s="39"/>
      <c r="G79" s="39"/>
      <c r="H79" s="39"/>
      <c r="I79" s="39"/>
      <c r="J79" s="39"/>
      <c r="K79" s="39"/>
      <c r="L79" s="23" t="s">
        <v>48</v>
      </c>
      <c r="M79" s="58" t="s">
        <v>49</v>
      </c>
      <c r="N79" s="58"/>
      <c r="O79" s="58"/>
      <c r="P79" s="60">
        <v>850.70399999999995</v>
      </c>
      <c r="Q79" s="60"/>
    </row>
    <row r="80" spans="1:17" s="18" customFormat="1" ht="11.25" customHeight="1">
      <c r="A80" s="37" t="s">
        <v>52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</row>
    <row r="81" spans="1:17" s="18" customFormat="1" ht="11.25" customHeight="1">
      <c r="A81" s="20">
        <v>1</v>
      </c>
      <c r="B81" s="21"/>
      <c r="C81" s="22" t="s">
        <v>15</v>
      </c>
      <c r="D81" s="39" t="s">
        <v>66</v>
      </c>
      <c r="E81" s="39"/>
      <c r="F81" s="39"/>
      <c r="G81" s="39"/>
      <c r="H81" s="39"/>
      <c r="I81" s="39"/>
      <c r="J81" s="39"/>
      <c r="K81" s="39"/>
      <c r="L81" s="23" t="s">
        <v>67</v>
      </c>
      <c r="M81" s="58" t="s">
        <v>53</v>
      </c>
      <c r="N81" s="58"/>
      <c r="O81" s="58"/>
      <c r="P81" s="60">
        <f>P73/P76*1000</f>
        <v>90.575749128919867</v>
      </c>
      <c r="Q81" s="60"/>
    </row>
    <row r="82" spans="1:17" s="18" customFormat="1" ht="11.25" customHeight="1">
      <c r="A82" s="20">
        <v>2</v>
      </c>
      <c r="B82" s="21"/>
      <c r="C82" s="22" t="s">
        <v>15</v>
      </c>
      <c r="D82" s="39" t="s">
        <v>68</v>
      </c>
      <c r="E82" s="39"/>
      <c r="F82" s="39"/>
      <c r="G82" s="39"/>
      <c r="H82" s="39"/>
      <c r="I82" s="39"/>
      <c r="J82" s="39"/>
      <c r="K82" s="39"/>
      <c r="L82" s="23" t="s">
        <v>67</v>
      </c>
      <c r="M82" s="58" t="s">
        <v>53</v>
      </c>
      <c r="N82" s="58"/>
      <c r="O82" s="58"/>
      <c r="P82" s="60">
        <f>P73/P78*1000</f>
        <v>13708.762030323009</v>
      </c>
      <c r="Q82" s="60"/>
    </row>
    <row r="83" spans="1:17" s="18" customFormat="1" ht="11.25" customHeight="1">
      <c r="A83" s="37" t="s">
        <v>54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</row>
    <row r="84" spans="1:17" s="18" customFormat="1" ht="21.75" customHeight="1">
      <c r="A84" s="20">
        <v>1</v>
      </c>
      <c r="B84" s="21"/>
      <c r="C84" s="22" t="s">
        <v>15</v>
      </c>
      <c r="D84" s="39" t="s">
        <v>69</v>
      </c>
      <c r="E84" s="39"/>
      <c r="F84" s="39"/>
      <c r="G84" s="39"/>
      <c r="H84" s="39"/>
      <c r="I84" s="39"/>
      <c r="J84" s="39"/>
      <c r="K84" s="39"/>
      <c r="L84" s="23" t="s">
        <v>55</v>
      </c>
      <c r="M84" s="58" t="s">
        <v>53</v>
      </c>
      <c r="N84" s="58"/>
      <c r="O84" s="58"/>
      <c r="P84" s="63">
        <v>0</v>
      </c>
      <c r="Q84" s="63"/>
    </row>
    <row r="85" spans="1:17" s="18" customFormat="1" ht="11.25" customHeight="1">
      <c r="A85" s="50">
        <v>2</v>
      </c>
      <c r="B85" s="50"/>
      <c r="C85" s="19"/>
      <c r="D85" s="51" t="s">
        <v>111</v>
      </c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s="18" customFormat="1" ht="11.25" customHeight="1">
      <c r="A86" s="37" t="s">
        <v>47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</row>
    <row r="87" spans="1:17" s="18" customFormat="1" ht="11.25" customHeight="1">
      <c r="A87" s="20">
        <v>1</v>
      </c>
      <c r="B87" s="21"/>
      <c r="C87" s="22" t="s">
        <v>15</v>
      </c>
      <c r="D87" s="39" t="s">
        <v>70</v>
      </c>
      <c r="E87" s="39"/>
      <c r="F87" s="39"/>
      <c r="G87" s="39"/>
      <c r="H87" s="39"/>
      <c r="I87" s="39"/>
      <c r="J87" s="39"/>
      <c r="K87" s="39"/>
      <c r="L87" s="23" t="s">
        <v>48</v>
      </c>
      <c r="M87" s="58" t="s">
        <v>49</v>
      </c>
      <c r="N87" s="58"/>
      <c r="O87" s="58"/>
      <c r="P87" s="60">
        <f>L46</f>
        <v>43.513999999999996</v>
      </c>
      <c r="Q87" s="60"/>
    </row>
    <row r="88" spans="1:17" s="18" customFormat="1" ht="11.25" customHeight="1">
      <c r="A88" s="37" t="s">
        <v>50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1:17" s="18" customFormat="1" ht="11.25" customHeight="1">
      <c r="A89" s="20">
        <v>1</v>
      </c>
      <c r="B89" s="21"/>
      <c r="C89" s="22" t="s">
        <v>15</v>
      </c>
      <c r="D89" s="38" t="s">
        <v>117</v>
      </c>
      <c r="E89" s="39"/>
      <c r="F89" s="39"/>
      <c r="G89" s="39"/>
      <c r="H89" s="39"/>
      <c r="I89" s="39"/>
      <c r="J89" s="39"/>
      <c r="K89" s="39"/>
      <c r="L89" s="23" t="s">
        <v>51</v>
      </c>
      <c r="M89" s="58" t="s">
        <v>49</v>
      </c>
      <c r="N89" s="58"/>
      <c r="O89" s="58"/>
      <c r="P89" s="60">
        <v>22</v>
      </c>
      <c r="Q89" s="60"/>
    </row>
    <row r="90" spans="1:17" s="18" customFormat="1" ht="11.25" customHeight="1">
      <c r="A90" s="37" t="s">
        <v>52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</row>
    <row r="91" spans="1:17" s="18" customFormat="1" ht="11.25" customHeight="1">
      <c r="A91" s="20">
        <v>1</v>
      </c>
      <c r="B91" s="21"/>
      <c r="C91" s="22" t="s">
        <v>15</v>
      </c>
      <c r="D91" s="39" t="s">
        <v>71</v>
      </c>
      <c r="E91" s="39"/>
      <c r="F91" s="39"/>
      <c r="G91" s="39"/>
      <c r="H91" s="39"/>
      <c r="I91" s="39"/>
      <c r="J91" s="39"/>
      <c r="K91" s="39"/>
      <c r="L91" s="26" t="s">
        <v>48</v>
      </c>
      <c r="M91" s="58" t="s">
        <v>53</v>
      </c>
      <c r="N91" s="58"/>
      <c r="O91" s="58"/>
      <c r="P91" s="60">
        <f>P87/P89</f>
        <v>1.9779090909090906</v>
      </c>
      <c r="Q91" s="60"/>
    </row>
    <row r="92" spans="1:17" s="18" customFormat="1" ht="11.25" customHeight="1">
      <c r="A92" s="37" t="s">
        <v>54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</row>
    <row r="93" spans="1:17" s="18" customFormat="1" ht="11.25" customHeight="1">
      <c r="A93" s="20">
        <v>1</v>
      </c>
      <c r="B93" s="21"/>
      <c r="C93" s="22" t="s">
        <v>15</v>
      </c>
      <c r="D93" s="39" t="s">
        <v>72</v>
      </c>
      <c r="E93" s="39"/>
      <c r="F93" s="39"/>
      <c r="G93" s="39"/>
      <c r="H93" s="39"/>
      <c r="I93" s="39"/>
      <c r="J93" s="39"/>
      <c r="K93" s="39"/>
      <c r="L93" s="23" t="s">
        <v>55</v>
      </c>
      <c r="M93" s="58" t="s">
        <v>53</v>
      </c>
      <c r="N93" s="58"/>
      <c r="O93" s="58"/>
      <c r="P93" s="60">
        <v>62</v>
      </c>
      <c r="Q93" s="60"/>
    </row>
    <row r="94" spans="1:17" s="18" customFormat="1" ht="11.25" customHeight="1">
      <c r="A94" s="20">
        <v>2</v>
      </c>
      <c r="B94" s="21"/>
      <c r="C94" s="22" t="s">
        <v>15</v>
      </c>
      <c r="D94" s="39" t="s">
        <v>73</v>
      </c>
      <c r="E94" s="39"/>
      <c r="F94" s="39"/>
      <c r="G94" s="39"/>
      <c r="H94" s="39"/>
      <c r="I94" s="39"/>
      <c r="J94" s="39"/>
      <c r="K94" s="39"/>
      <c r="L94" s="23" t="s">
        <v>55</v>
      </c>
      <c r="M94" s="58" t="s">
        <v>53</v>
      </c>
      <c r="N94" s="58"/>
      <c r="O94" s="58"/>
      <c r="P94" s="60">
        <v>3.72</v>
      </c>
      <c r="Q94" s="60"/>
    </row>
    <row r="95" spans="1:17" s="18" customFormat="1" ht="21.75" customHeight="1">
      <c r="A95" s="20">
        <v>3</v>
      </c>
      <c r="B95" s="21"/>
      <c r="C95" s="22" t="s">
        <v>15</v>
      </c>
      <c r="D95" s="39" t="s">
        <v>74</v>
      </c>
      <c r="E95" s="39"/>
      <c r="F95" s="39"/>
      <c r="G95" s="39"/>
      <c r="H95" s="39"/>
      <c r="I95" s="39"/>
      <c r="J95" s="39"/>
      <c r="K95" s="39"/>
      <c r="L95" s="23" t="s">
        <v>48</v>
      </c>
      <c r="M95" s="58" t="s">
        <v>53</v>
      </c>
      <c r="N95" s="58"/>
      <c r="O95" s="58"/>
      <c r="P95" s="60">
        <f>P87*5%</f>
        <v>2.1757</v>
      </c>
      <c r="Q95" s="60"/>
    </row>
    <row r="96" spans="1:17" s="18" customFormat="1" ht="11.25" customHeight="1">
      <c r="A96" s="50">
        <v>3</v>
      </c>
      <c r="B96" s="50"/>
      <c r="C96" s="19"/>
      <c r="D96" s="51" t="s">
        <v>112</v>
      </c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</row>
    <row r="97" spans="1:17" s="18" customFormat="1" ht="11.25" customHeight="1">
      <c r="A97" s="37" t="s">
        <v>47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</row>
    <row r="98" spans="1:17" s="18" customFormat="1" ht="11.25" customHeight="1">
      <c r="A98" s="20">
        <v>1</v>
      </c>
      <c r="B98" s="21"/>
      <c r="C98" s="22" t="s">
        <v>15</v>
      </c>
      <c r="D98" s="39" t="s">
        <v>70</v>
      </c>
      <c r="E98" s="39"/>
      <c r="F98" s="39"/>
      <c r="G98" s="39"/>
      <c r="H98" s="39"/>
      <c r="I98" s="39"/>
      <c r="J98" s="39"/>
      <c r="K98" s="39"/>
      <c r="L98" s="23" t="s">
        <v>48</v>
      </c>
      <c r="M98" s="58" t="s">
        <v>49</v>
      </c>
      <c r="N98" s="58"/>
      <c r="O98" s="58"/>
      <c r="P98" s="60">
        <f>N47</f>
        <v>1032.673</v>
      </c>
      <c r="Q98" s="59"/>
    </row>
    <row r="99" spans="1:17" s="18" customFormat="1" ht="11.25" customHeight="1">
      <c r="A99" s="37" t="s">
        <v>50</v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</row>
    <row r="100" spans="1:17" s="18" customFormat="1" ht="11.25" customHeight="1">
      <c r="A100" s="20">
        <v>1</v>
      </c>
      <c r="B100" s="21"/>
      <c r="C100" s="22" t="s">
        <v>15</v>
      </c>
      <c r="D100" s="39" t="s">
        <v>75</v>
      </c>
      <c r="E100" s="39"/>
      <c r="F100" s="39"/>
      <c r="G100" s="39"/>
      <c r="H100" s="39"/>
      <c r="I100" s="39"/>
      <c r="J100" s="39"/>
      <c r="K100" s="39"/>
      <c r="L100" s="23" t="s">
        <v>51</v>
      </c>
      <c r="M100" s="58" t="s">
        <v>49</v>
      </c>
      <c r="N100" s="58"/>
      <c r="O100" s="58"/>
      <c r="P100" s="59">
        <v>10</v>
      </c>
      <c r="Q100" s="59"/>
    </row>
    <row r="101" spans="1:17" s="18" customFormat="1" ht="11.25" customHeight="1">
      <c r="A101" s="37" t="s">
        <v>52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</row>
    <row r="102" spans="1:17" s="18" customFormat="1" ht="11.25" customHeight="1">
      <c r="A102" s="20">
        <v>1</v>
      </c>
      <c r="B102" s="21"/>
      <c r="C102" s="22" t="s">
        <v>15</v>
      </c>
      <c r="D102" s="39" t="s">
        <v>76</v>
      </c>
      <c r="E102" s="39"/>
      <c r="F102" s="39"/>
      <c r="G102" s="39"/>
      <c r="H102" s="39"/>
      <c r="I102" s="39"/>
      <c r="J102" s="39"/>
      <c r="K102" s="39"/>
      <c r="L102" s="23" t="s">
        <v>48</v>
      </c>
      <c r="M102" s="58" t="s">
        <v>53</v>
      </c>
      <c r="N102" s="58"/>
      <c r="O102" s="58"/>
      <c r="P102" s="59">
        <f>P98/P100</f>
        <v>103.26730000000001</v>
      </c>
      <c r="Q102" s="59"/>
    </row>
    <row r="103" spans="1:17" s="18" customFormat="1" ht="11.25" customHeight="1">
      <c r="A103" s="37" t="s">
        <v>54</v>
      </c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</row>
    <row r="104" spans="1:17" s="18" customFormat="1" ht="22.5" customHeight="1">
      <c r="A104" s="20">
        <v>1</v>
      </c>
      <c r="B104" s="21"/>
      <c r="C104" s="22" t="s">
        <v>15</v>
      </c>
      <c r="D104" s="38" t="s">
        <v>92</v>
      </c>
      <c r="E104" s="39"/>
      <c r="F104" s="39"/>
      <c r="G104" s="39"/>
      <c r="H104" s="39"/>
      <c r="I104" s="39"/>
      <c r="J104" s="39"/>
      <c r="K104" s="39"/>
      <c r="L104" s="23" t="s">
        <v>48</v>
      </c>
      <c r="M104" s="58" t="s">
        <v>53</v>
      </c>
      <c r="N104" s="58"/>
      <c r="O104" s="58"/>
      <c r="P104" s="59">
        <f>P98/100</f>
        <v>10.32673</v>
      </c>
      <c r="Q104" s="59"/>
    </row>
    <row r="105" spans="1:17" s="18" customFormat="1" ht="11.25" customHeight="1">
      <c r="A105" s="34">
        <v>4</v>
      </c>
      <c r="B105" s="34"/>
      <c r="C105" s="29"/>
      <c r="D105" s="35" t="s">
        <v>101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17" s="18" customFormat="1" ht="11.25" customHeight="1">
      <c r="A106" s="36" t="s">
        <v>47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</row>
    <row r="107" spans="1:17" s="18" customFormat="1" ht="11.25" customHeight="1">
      <c r="A107" s="20">
        <v>1</v>
      </c>
      <c r="B107" s="21"/>
      <c r="C107" s="22" t="s">
        <v>15</v>
      </c>
      <c r="D107" s="38" t="s">
        <v>107</v>
      </c>
      <c r="E107" s="39"/>
      <c r="F107" s="39"/>
      <c r="G107" s="39"/>
      <c r="H107" s="39"/>
      <c r="I107" s="39"/>
      <c r="J107" s="39"/>
      <c r="K107" s="39"/>
      <c r="L107" s="23" t="s">
        <v>51</v>
      </c>
      <c r="M107" s="61" t="s">
        <v>49</v>
      </c>
      <c r="N107" s="61"/>
      <c r="O107" s="61"/>
      <c r="P107" s="62">
        <v>2</v>
      </c>
      <c r="Q107" s="62"/>
    </row>
    <row r="108" spans="1:17" s="18" customFormat="1" ht="11.25" customHeight="1">
      <c r="A108" s="20">
        <v>2</v>
      </c>
      <c r="B108" s="21"/>
      <c r="C108" s="22" t="s">
        <v>15</v>
      </c>
      <c r="D108" s="39" t="s">
        <v>98</v>
      </c>
      <c r="E108" s="39"/>
      <c r="F108" s="39"/>
      <c r="G108" s="39"/>
      <c r="H108" s="39"/>
      <c r="I108" s="39"/>
      <c r="J108" s="39"/>
      <c r="K108" s="39"/>
      <c r="L108" s="23" t="s">
        <v>48</v>
      </c>
      <c r="M108" s="61" t="s">
        <v>49</v>
      </c>
      <c r="N108" s="61"/>
      <c r="O108" s="61"/>
      <c r="P108" s="62">
        <f>N48</f>
        <v>577.45600000000002</v>
      </c>
      <c r="Q108" s="62"/>
    </row>
    <row r="109" spans="1:17" s="18" customFormat="1" ht="11.25" customHeight="1">
      <c r="A109" s="36" t="s">
        <v>50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</row>
    <row r="110" spans="1:17" s="18" customFormat="1" ht="11.25" customHeight="1">
      <c r="A110" s="20">
        <v>1</v>
      </c>
      <c r="B110" s="21"/>
      <c r="C110" s="22" t="s">
        <v>15</v>
      </c>
      <c r="D110" s="38" t="s">
        <v>120</v>
      </c>
      <c r="E110" s="39"/>
      <c r="F110" s="39"/>
      <c r="G110" s="39"/>
      <c r="H110" s="39"/>
      <c r="I110" s="39"/>
      <c r="J110" s="39"/>
      <c r="K110" s="39"/>
      <c r="L110" s="23" t="s">
        <v>51</v>
      </c>
      <c r="M110" s="61" t="s">
        <v>49</v>
      </c>
      <c r="N110" s="61"/>
      <c r="O110" s="61"/>
      <c r="P110" s="62">
        <v>2</v>
      </c>
      <c r="Q110" s="62"/>
    </row>
    <row r="111" spans="1:17" s="18" customFormat="1" ht="11.25" customHeight="1">
      <c r="A111" s="49" t="s">
        <v>52</v>
      </c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</row>
    <row r="112" spans="1:17" s="31" customFormat="1" ht="11.25" customHeight="1">
      <c r="A112" s="45">
        <v>1</v>
      </c>
      <c r="B112" s="46"/>
      <c r="C112" s="22" t="s">
        <v>15</v>
      </c>
      <c r="D112" s="55" t="s">
        <v>118</v>
      </c>
      <c r="E112" s="55"/>
      <c r="F112" s="55"/>
      <c r="G112" s="55"/>
      <c r="H112" s="55"/>
      <c r="I112" s="55"/>
      <c r="J112" s="55"/>
      <c r="K112" s="55"/>
      <c r="L112" s="30" t="s">
        <v>103</v>
      </c>
      <c r="M112" s="43" t="s">
        <v>53</v>
      </c>
      <c r="N112" s="43"/>
      <c r="O112" s="43"/>
      <c r="P112" s="56">
        <f>P108/2</f>
        <v>288.72800000000001</v>
      </c>
      <c r="Q112" s="56"/>
    </row>
    <row r="113" spans="1:17" s="31" customFormat="1" ht="11.25" customHeight="1">
      <c r="A113" s="49" t="s">
        <v>54</v>
      </c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</row>
    <row r="114" spans="1:17" s="31" customFormat="1" ht="15" customHeight="1">
      <c r="A114" s="45">
        <v>1</v>
      </c>
      <c r="B114" s="46"/>
      <c r="C114" s="22" t="s">
        <v>15</v>
      </c>
      <c r="D114" s="55" t="s">
        <v>104</v>
      </c>
      <c r="E114" s="55"/>
      <c r="F114" s="55"/>
      <c r="G114" s="55"/>
      <c r="H114" s="55"/>
      <c r="I114" s="55"/>
      <c r="J114" s="55"/>
      <c r="K114" s="55"/>
      <c r="L114" s="23" t="s">
        <v>55</v>
      </c>
      <c r="M114" s="43" t="s">
        <v>53</v>
      </c>
      <c r="N114" s="43"/>
      <c r="O114" s="43"/>
      <c r="P114" s="57">
        <v>100</v>
      </c>
      <c r="Q114" s="57"/>
    </row>
    <row r="115" spans="1:17" s="31" customFormat="1" ht="22.5" hidden="1" customHeight="1">
      <c r="A115" s="45">
        <v>2</v>
      </c>
      <c r="B115" s="46"/>
      <c r="C115" s="22" t="s">
        <v>102</v>
      </c>
      <c r="D115" s="47" t="s">
        <v>105</v>
      </c>
      <c r="E115" s="47"/>
      <c r="F115" s="47"/>
      <c r="G115" s="47"/>
      <c r="H115" s="47"/>
      <c r="I115" s="47"/>
      <c r="J115" s="47"/>
      <c r="K115" s="47"/>
      <c r="L115" s="26" t="s">
        <v>48</v>
      </c>
      <c r="M115" s="43" t="s">
        <v>53</v>
      </c>
      <c r="N115" s="43"/>
      <c r="O115" s="43"/>
      <c r="P115" s="48"/>
      <c r="Q115" s="48"/>
    </row>
    <row r="116" spans="1:17">
      <c r="A116" s="40">
        <v>3</v>
      </c>
      <c r="B116" s="41"/>
      <c r="C116" s="22" t="s">
        <v>15</v>
      </c>
      <c r="D116" s="42" t="s">
        <v>106</v>
      </c>
      <c r="E116" s="42"/>
      <c r="F116" s="42"/>
      <c r="G116" s="42"/>
      <c r="H116" s="42"/>
      <c r="I116" s="42"/>
      <c r="J116" s="42"/>
      <c r="K116" s="42"/>
      <c r="L116" s="26" t="s">
        <v>48</v>
      </c>
      <c r="M116" s="43" t="s">
        <v>53</v>
      </c>
      <c r="N116" s="43"/>
      <c r="O116" s="43"/>
      <c r="P116" s="44">
        <f>P112/100</f>
        <v>2.8872800000000001</v>
      </c>
      <c r="Q116" s="44"/>
    </row>
    <row r="119" spans="1:17" ht="11.25" customHeight="1">
      <c r="A119" s="4" t="s">
        <v>77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4" t="s">
        <v>33</v>
      </c>
    </row>
    <row r="121" spans="1:17" ht="21.75" customHeight="1">
      <c r="A121" s="86" t="s">
        <v>78</v>
      </c>
      <c r="B121" s="86"/>
      <c r="C121" s="103" t="s">
        <v>79</v>
      </c>
      <c r="D121" s="103"/>
      <c r="E121" s="103"/>
      <c r="F121" s="131" t="s">
        <v>29</v>
      </c>
      <c r="G121" s="87" t="s">
        <v>80</v>
      </c>
      <c r="H121" s="87"/>
      <c r="I121" s="87"/>
      <c r="J121" s="133" t="s">
        <v>81</v>
      </c>
      <c r="K121" s="133"/>
      <c r="L121" s="133"/>
      <c r="M121" s="103" t="s">
        <v>82</v>
      </c>
      <c r="N121" s="103"/>
      <c r="O121" s="103"/>
      <c r="P121" s="127" t="s">
        <v>83</v>
      </c>
      <c r="Q121" s="127"/>
    </row>
    <row r="122" spans="1:17" ht="21.75" customHeight="1">
      <c r="A122" s="99"/>
      <c r="B122" s="105"/>
      <c r="C122" s="104"/>
      <c r="D122" s="105"/>
      <c r="E122" s="105"/>
      <c r="F122" s="132"/>
      <c r="G122" s="24" t="s">
        <v>35</v>
      </c>
      <c r="H122" s="24" t="s">
        <v>36</v>
      </c>
      <c r="I122" s="25" t="s">
        <v>37</v>
      </c>
      <c r="J122" s="24" t="s">
        <v>35</v>
      </c>
      <c r="K122" s="24" t="s">
        <v>36</v>
      </c>
      <c r="L122" s="25" t="s">
        <v>37</v>
      </c>
      <c r="M122" s="24" t="s">
        <v>35</v>
      </c>
      <c r="N122" s="24" t="s">
        <v>36</v>
      </c>
      <c r="O122" s="25" t="s">
        <v>37</v>
      </c>
      <c r="P122" s="104"/>
      <c r="Q122" s="128"/>
    </row>
    <row r="123" spans="1:17" ht="11.25" customHeight="1">
      <c r="A123" s="70">
        <v>1</v>
      </c>
      <c r="B123" s="70"/>
      <c r="C123" s="71">
        <v>2</v>
      </c>
      <c r="D123" s="71"/>
      <c r="E123" s="71"/>
      <c r="F123" s="12">
        <v>3</v>
      </c>
      <c r="G123" s="12">
        <v>4</v>
      </c>
      <c r="H123" s="12">
        <v>5</v>
      </c>
      <c r="I123" s="12">
        <v>6</v>
      </c>
      <c r="J123" s="12">
        <v>7</v>
      </c>
      <c r="K123" s="12">
        <v>8</v>
      </c>
      <c r="L123" s="12">
        <v>9</v>
      </c>
      <c r="M123" s="12">
        <v>10</v>
      </c>
      <c r="N123" s="12">
        <v>11</v>
      </c>
      <c r="O123" s="17">
        <v>12</v>
      </c>
      <c r="P123" s="72">
        <v>13</v>
      </c>
      <c r="Q123" s="72"/>
    </row>
    <row r="124" spans="1:17" ht="11.25" customHeight="1">
      <c r="A124" s="95" t="s">
        <v>84</v>
      </c>
      <c r="B124" s="95"/>
      <c r="C124" s="95"/>
      <c r="D124" s="95"/>
      <c r="E124" s="95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51"/>
      <c r="Q124" s="51"/>
    </row>
    <row r="126" spans="1:17" ht="11.25" customHeight="1">
      <c r="A126" s="1" t="s">
        <v>85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</row>
    <row r="127" spans="1:17" ht="11.25" customHeight="1">
      <c r="A127" s="1" t="s">
        <v>86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</row>
    <row r="128" spans="1:17" ht="11.25" customHeight="1">
      <c r="A128" s="1" t="s">
        <v>87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</row>
    <row r="130" spans="1:17" ht="36.75" customHeight="1">
      <c r="A130"/>
      <c r="B130" s="129" t="s">
        <v>93</v>
      </c>
      <c r="C130" s="129"/>
      <c r="D130" s="129"/>
      <c r="E130" s="129"/>
      <c r="F130"/>
      <c r="G130" s="9"/>
      <c r="H130"/>
      <c r="I130"/>
      <c r="J130"/>
      <c r="K130"/>
      <c r="L130"/>
      <c r="M130"/>
      <c r="N130" s="130" t="s">
        <v>88</v>
      </c>
      <c r="O130" s="130"/>
      <c r="P130"/>
      <c r="Q130"/>
    </row>
    <row r="131" spans="1:17" ht="11.25" customHeight="1">
      <c r="A131"/>
      <c r="B131"/>
      <c r="C131"/>
      <c r="D131"/>
      <c r="E131"/>
      <c r="F131"/>
      <c r="G131" s="106" t="s">
        <v>89</v>
      </c>
      <c r="H131" s="106"/>
      <c r="I131" s="106"/>
      <c r="J131"/>
      <c r="K131"/>
      <c r="L131"/>
      <c r="M131" s="5"/>
      <c r="N131" s="5" t="s">
        <v>90</v>
      </c>
      <c r="O131" s="5"/>
      <c r="P131"/>
      <c r="Q131"/>
    </row>
    <row r="133" spans="1:17" ht="30" customHeight="1">
      <c r="A133"/>
      <c r="B133" s="125" t="s">
        <v>99</v>
      </c>
      <c r="C133" s="125"/>
      <c r="D133" s="125"/>
      <c r="E133" s="125"/>
      <c r="F133"/>
      <c r="G133" s="9"/>
      <c r="H133"/>
      <c r="I133"/>
      <c r="J133"/>
      <c r="K133"/>
      <c r="L133"/>
      <c r="M133"/>
      <c r="N133" s="126" t="s">
        <v>100</v>
      </c>
      <c r="O133" s="126"/>
      <c r="P133"/>
      <c r="Q133"/>
    </row>
    <row r="134" spans="1:17" ht="11.25" customHeight="1">
      <c r="A134"/>
      <c r="B134"/>
      <c r="C134"/>
      <c r="D134"/>
      <c r="E134"/>
      <c r="F134"/>
      <c r="G134" s="106" t="s">
        <v>89</v>
      </c>
      <c r="H134" s="106"/>
      <c r="I134" s="106"/>
      <c r="J134"/>
      <c r="K134"/>
      <c r="L134"/>
      <c r="M134" s="5"/>
      <c r="N134" s="5" t="s">
        <v>90</v>
      </c>
      <c r="O134" s="5"/>
      <c r="P134"/>
      <c r="Q134"/>
    </row>
  </sheetData>
  <mergeCells count="244">
    <mergeCell ref="G134:I134"/>
    <mergeCell ref="B133:E133"/>
    <mergeCell ref="N133:O133"/>
    <mergeCell ref="P121:Q122"/>
    <mergeCell ref="A123:B123"/>
    <mergeCell ref="C123:E123"/>
    <mergeCell ref="A121:B122"/>
    <mergeCell ref="B130:E130"/>
    <mergeCell ref="N130:O130"/>
    <mergeCell ref="P123:Q123"/>
    <mergeCell ref="A124:E124"/>
    <mergeCell ref="P124:Q124"/>
    <mergeCell ref="G131:I131"/>
    <mergeCell ref="C121:E122"/>
    <mergeCell ref="F121:F122"/>
    <mergeCell ref="G121:I121"/>
    <mergeCell ref="J121:L121"/>
    <mergeCell ref="M121:O121"/>
    <mergeCell ref="M6:Q6"/>
    <mergeCell ref="M7:Q7"/>
    <mergeCell ref="M9:Q9"/>
    <mergeCell ref="M10:Q10"/>
    <mergeCell ref="A14:Q14"/>
    <mergeCell ref="A15:Q15"/>
    <mergeCell ref="M12:Q12"/>
    <mergeCell ref="B19:C19"/>
    <mergeCell ref="E19:Q19"/>
    <mergeCell ref="B20:C20"/>
    <mergeCell ref="E20:Q20"/>
    <mergeCell ref="B22:C22"/>
    <mergeCell ref="E22:Q22"/>
    <mergeCell ref="B23:C23"/>
    <mergeCell ref="E23:Q23"/>
    <mergeCell ref="B25:C25"/>
    <mergeCell ref="E25:F25"/>
    <mergeCell ref="H25:Q25"/>
    <mergeCell ref="B26:C26"/>
    <mergeCell ref="H26:Q26"/>
    <mergeCell ref="N42:O43"/>
    <mergeCell ref="B28:Q28"/>
    <mergeCell ref="B30:Q30"/>
    <mergeCell ref="B32:Q32"/>
    <mergeCell ref="B35:Q35"/>
    <mergeCell ref="B36:Q36"/>
    <mergeCell ref="A39:B39"/>
    <mergeCell ref="E39:Q39"/>
    <mergeCell ref="P42:Q43"/>
    <mergeCell ref="A44:B44"/>
    <mergeCell ref="E44:K44"/>
    <mergeCell ref="L44:M44"/>
    <mergeCell ref="N44:O44"/>
    <mergeCell ref="P44:Q44"/>
    <mergeCell ref="A42:B43"/>
    <mergeCell ref="C42:C43"/>
    <mergeCell ref="D42:D43"/>
    <mergeCell ref="E42:K43"/>
    <mergeCell ref="L42:M43"/>
    <mergeCell ref="A45:B45"/>
    <mergeCell ref="E45:K45"/>
    <mergeCell ref="L45:M45"/>
    <mergeCell ref="N45:O45"/>
    <mergeCell ref="P45:Q45"/>
    <mergeCell ref="A46:B46"/>
    <mergeCell ref="E46:K46"/>
    <mergeCell ref="L46:M46"/>
    <mergeCell ref="N46:O46"/>
    <mergeCell ref="P46:Q46"/>
    <mergeCell ref="A47:B47"/>
    <mergeCell ref="E47:K47"/>
    <mergeCell ref="L47:M47"/>
    <mergeCell ref="N47:O47"/>
    <mergeCell ref="P47:Q47"/>
    <mergeCell ref="A49:K49"/>
    <mergeCell ref="L49:M49"/>
    <mergeCell ref="N49:O49"/>
    <mergeCell ref="P49:Q49"/>
    <mergeCell ref="A48:B48"/>
    <mergeCell ref="E48:K48"/>
    <mergeCell ref="L48:M48"/>
    <mergeCell ref="N48:O48"/>
    <mergeCell ref="P48:Q48"/>
    <mergeCell ref="A52:J52"/>
    <mergeCell ref="L52:M52"/>
    <mergeCell ref="N52:O52"/>
    <mergeCell ref="P52:Q52"/>
    <mergeCell ref="A53:J53"/>
    <mergeCell ref="L53:M53"/>
    <mergeCell ref="N53:O53"/>
    <mergeCell ref="P53:Q53"/>
    <mergeCell ref="A54:J54"/>
    <mergeCell ref="L54:M54"/>
    <mergeCell ref="N54:O54"/>
    <mergeCell ref="P54:Q54"/>
    <mergeCell ref="A55:K55"/>
    <mergeCell ref="L55:M55"/>
    <mergeCell ref="N55:O55"/>
    <mergeCell ref="P55:Q55"/>
    <mergeCell ref="A61:B61"/>
    <mergeCell ref="D61:K61"/>
    <mergeCell ref="M61:O61"/>
    <mergeCell ref="P61:Q61"/>
    <mergeCell ref="A59:B60"/>
    <mergeCell ref="C59:C60"/>
    <mergeCell ref="D59:K60"/>
    <mergeCell ref="L59:L60"/>
    <mergeCell ref="M59:O60"/>
    <mergeCell ref="P59:Q60"/>
    <mergeCell ref="D65:K65"/>
    <mergeCell ref="M65:O65"/>
    <mergeCell ref="P65:Q65"/>
    <mergeCell ref="A62:B62"/>
    <mergeCell ref="D62:Q62"/>
    <mergeCell ref="A63:Q63"/>
    <mergeCell ref="D64:K64"/>
    <mergeCell ref="M64:O64"/>
    <mergeCell ref="P64:Q64"/>
    <mergeCell ref="D66:K66"/>
    <mergeCell ref="M66:O66"/>
    <mergeCell ref="P66:Q66"/>
    <mergeCell ref="D67:K67"/>
    <mergeCell ref="M67:O67"/>
    <mergeCell ref="P67:Q67"/>
    <mergeCell ref="D68:K68"/>
    <mergeCell ref="M68:O68"/>
    <mergeCell ref="P68:Q68"/>
    <mergeCell ref="D69:K69"/>
    <mergeCell ref="M69:O69"/>
    <mergeCell ref="P69:Q69"/>
    <mergeCell ref="D70:K70"/>
    <mergeCell ref="M70:O70"/>
    <mergeCell ref="P70:Q70"/>
    <mergeCell ref="D71:K71"/>
    <mergeCell ref="M71:O71"/>
    <mergeCell ref="P71:Q71"/>
    <mergeCell ref="D72:K72"/>
    <mergeCell ref="M72:O72"/>
    <mergeCell ref="P72:Q72"/>
    <mergeCell ref="D73:K73"/>
    <mergeCell ref="M73:O73"/>
    <mergeCell ref="P73:Q73"/>
    <mergeCell ref="D76:K76"/>
    <mergeCell ref="M76:O76"/>
    <mergeCell ref="P76:Q76"/>
    <mergeCell ref="D74:K74"/>
    <mergeCell ref="M74:O74"/>
    <mergeCell ref="P74:Q74"/>
    <mergeCell ref="A75:Q75"/>
    <mergeCell ref="D77:K77"/>
    <mergeCell ref="M77:O77"/>
    <mergeCell ref="P77:Q77"/>
    <mergeCell ref="D78:K78"/>
    <mergeCell ref="M78:O78"/>
    <mergeCell ref="P78:Q78"/>
    <mergeCell ref="D79:K79"/>
    <mergeCell ref="M79:O79"/>
    <mergeCell ref="P79:Q79"/>
    <mergeCell ref="A80:Q80"/>
    <mergeCell ref="D81:K81"/>
    <mergeCell ref="M81:O81"/>
    <mergeCell ref="P81:Q81"/>
    <mergeCell ref="D82:K82"/>
    <mergeCell ref="M82:O82"/>
    <mergeCell ref="P82:Q82"/>
    <mergeCell ref="A83:Q83"/>
    <mergeCell ref="D84:K84"/>
    <mergeCell ref="M84:O84"/>
    <mergeCell ref="P84:Q84"/>
    <mergeCell ref="A85:B85"/>
    <mergeCell ref="D85:Q85"/>
    <mergeCell ref="M93:O93"/>
    <mergeCell ref="P93:Q93"/>
    <mergeCell ref="A86:Q86"/>
    <mergeCell ref="D87:K87"/>
    <mergeCell ref="M87:O87"/>
    <mergeCell ref="P87:Q87"/>
    <mergeCell ref="A88:Q88"/>
    <mergeCell ref="D89:K89"/>
    <mergeCell ref="M89:O89"/>
    <mergeCell ref="P89:Q89"/>
    <mergeCell ref="P91:Q91"/>
    <mergeCell ref="A92:Q92"/>
    <mergeCell ref="D93:K93"/>
    <mergeCell ref="A90:Q90"/>
    <mergeCell ref="D91:K91"/>
    <mergeCell ref="M91:O91"/>
    <mergeCell ref="M104:O104"/>
    <mergeCell ref="D94:K94"/>
    <mergeCell ref="M94:O94"/>
    <mergeCell ref="P94:Q94"/>
    <mergeCell ref="M100:O100"/>
    <mergeCell ref="P100:Q100"/>
    <mergeCell ref="D95:K95"/>
    <mergeCell ref="D102:K102"/>
    <mergeCell ref="M102:O102"/>
    <mergeCell ref="P102:Q102"/>
    <mergeCell ref="A99:Q99"/>
    <mergeCell ref="A96:B96"/>
    <mergeCell ref="D96:Q96"/>
    <mergeCell ref="A97:Q97"/>
    <mergeCell ref="A56:J56"/>
    <mergeCell ref="N56:O56"/>
    <mergeCell ref="L56:M56"/>
    <mergeCell ref="P56:Q56"/>
    <mergeCell ref="A114:B114"/>
    <mergeCell ref="D114:K114"/>
    <mergeCell ref="A112:B112"/>
    <mergeCell ref="D112:K112"/>
    <mergeCell ref="M112:O112"/>
    <mergeCell ref="P112:Q112"/>
    <mergeCell ref="A113:Q113"/>
    <mergeCell ref="M114:O114"/>
    <mergeCell ref="P114:Q114"/>
    <mergeCell ref="D98:K98"/>
    <mergeCell ref="M98:O98"/>
    <mergeCell ref="D100:K100"/>
    <mergeCell ref="P104:Q104"/>
    <mergeCell ref="M95:O95"/>
    <mergeCell ref="P95:Q95"/>
    <mergeCell ref="P98:Q98"/>
    <mergeCell ref="D107:K107"/>
    <mergeCell ref="A105:B105"/>
    <mergeCell ref="D105:Q105"/>
    <mergeCell ref="A106:Q106"/>
    <mergeCell ref="A101:Q101"/>
    <mergeCell ref="A103:Q103"/>
    <mergeCell ref="D104:K104"/>
    <mergeCell ref="A116:B116"/>
    <mergeCell ref="D116:K116"/>
    <mergeCell ref="M116:O116"/>
    <mergeCell ref="P116:Q116"/>
    <mergeCell ref="A115:B115"/>
    <mergeCell ref="D115:K115"/>
    <mergeCell ref="M115:O115"/>
    <mergeCell ref="P115:Q115"/>
    <mergeCell ref="A111:Q111"/>
    <mergeCell ref="M107:O107"/>
    <mergeCell ref="P107:Q107"/>
    <mergeCell ref="D108:K108"/>
    <mergeCell ref="M108:O108"/>
    <mergeCell ref="P108:Q108"/>
    <mergeCell ref="A109:Q109"/>
    <mergeCell ref="D110:K110"/>
    <mergeCell ref="M110:O110"/>
    <mergeCell ref="P110:Q110"/>
  </mergeCells>
  <pageMargins left="0.39370078740157483" right="0.39370078740157483" top="0.39370078740157483" bottom="0.39370078740157483" header="0.39370078740157483" footer="0.39370078740157483"/>
  <pageSetup paperSize="9" scale="94" fitToHeight="3" pageOrder="overThenDown" orientation="landscape" r:id="rId1"/>
  <headerFooter alignWithMargins="0"/>
  <rowBreaks count="1" manualBreakCount="1">
    <brk id="3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revision>1</cp:revision>
  <cp:lastPrinted>2018-11-19T11:32:18Z</cp:lastPrinted>
  <dcterms:created xsi:type="dcterms:W3CDTF">2018-01-22T11:15:44Z</dcterms:created>
  <dcterms:modified xsi:type="dcterms:W3CDTF">2018-11-26T11:08:26Z</dcterms:modified>
</cp:coreProperties>
</file>